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1.xml" ContentType="application/vnd.openxmlformats-officedocument.themeOverride+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theme/themeOverride3.xml" ContentType="application/vnd.openxmlformats-officedocument.themeOverride+xml"/>
  <Override PartName="/xl/charts/chart16.xml" ContentType="application/vnd.openxmlformats-officedocument.drawingml.chart+xml"/>
  <Override PartName="/xl/theme/themeOverride4.xml" ContentType="application/vnd.openxmlformats-officedocument.themeOverride+xml"/>
  <Override PartName="/xl/charts/chart17.xml" ContentType="application/vnd.openxmlformats-officedocument.drawingml.chart+xml"/>
  <Override PartName="/xl/theme/themeOverride5.xml" ContentType="application/vnd.openxmlformats-officedocument.themeOverride+xml"/>
  <Override PartName="/xl/charts/chart18.xml" ContentType="application/vnd.openxmlformats-officedocument.drawingml.chart+xml"/>
  <Override PartName="/xl/theme/themeOverride6.xml" ContentType="application/vnd.openxmlformats-officedocument.themeOverride+xml"/>
  <Override PartName="/xl/charts/chart19.xml" ContentType="application/vnd.openxmlformats-officedocument.drawingml.chart+xml"/>
  <Override PartName="/xl/theme/themeOverride7.xml" ContentType="application/vnd.openxmlformats-officedocument.themeOverride+xml"/>
  <Override PartName="/xl/charts/chart20.xml" ContentType="application/vnd.openxmlformats-officedocument.drawingml.chart+xml"/>
  <Override PartName="/xl/theme/themeOverride8.xml" ContentType="application/vnd.openxmlformats-officedocument.themeOverride+xml"/>
  <Override PartName="/xl/charts/chart21.xml" ContentType="application/vnd.openxmlformats-officedocument.drawingml.chart+xml"/>
  <Override PartName="/xl/theme/themeOverride9.xml" ContentType="application/vnd.openxmlformats-officedocument.themeOverride+xml"/>
  <Override PartName="/xl/charts/chart22.xml" ContentType="application/vnd.openxmlformats-officedocument.drawingml.chart+xml"/>
  <Override PartName="/xl/theme/themeOverride10.xml" ContentType="application/vnd.openxmlformats-officedocument.themeOverride+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theme/themeOverride11.xml" ContentType="application/vnd.openxmlformats-officedocument.themeOverride+xml"/>
  <Override PartName="/xl/charts/chart28.xml" ContentType="application/vnd.openxmlformats-officedocument.drawingml.chart+xml"/>
  <Override PartName="/xl/theme/themeOverride12.xml" ContentType="application/vnd.openxmlformats-officedocument.themeOverride+xml"/>
  <Override PartName="/xl/charts/chart2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F1E9" lockStructure="1"/>
  <bookViews>
    <workbookView xWindow="450" yWindow="-240" windowWidth="19440" windowHeight="9465" firstSheet="3" activeTab="8"/>
  </bookViews>
  <sheets>
    <sheet name="Introduction" sheetId="8" r:id="rId1"/>
    <sheet name="Input Volunteers" sheetId="1" r:id="rId2"/>
    <sheet name="Attendance" sheetId="11" r:id="rId3"/>
    <sheet name="Volunteer Exp" sheetId="7" r:id="rId4"/>
    <sheet name="Client contacts" sheetId="4" r:id="rId5"/>
    <sheet name="Volunteers Summary" sheetId="2" r:id="rId6"/>
    <sheet name="Social Values" sheetId="5" r:id="rId7"/>
    <sheet name="Project Cost" sheetId="3" r:id="rId8"/>
    <sheet name="SROI" sheetId="9" r:id="rId9"/>
    <sheet name="Summary Charts" sheetId="10" r:id="rId10"/>
    <sheet name="Sheet1" sheetId="12" r:id="rId11"/>
  </sheets>
  <calcPr calcId="145621"/>
</workbook>
</file>

<file path=xl/calcChain.xml><?xml version="1.0" encoding="utf-8"?>
<calcChain xmlns="http://schemas.openxmlformats.org/spreadsheetml/2006/main">
  <c r="A98" i="7" l="1"/>
  <c r="W7" i="3" l="1"/>
  <c r="W8" i="3"/>
  <c r="W10" i="3"/>
  <c r="W12" i="3"/>
  <c r="W13" i="3"/>
  <c r="W14" i="3"/>
  <c r="W15" i="3"/>
  <c r="W16" i="3"/>
  <c r="AM5" i="11"/>
  <c r="AL5" i="11"/>
  <c r="X5" i="11"/>
  <c r="Z5" i="11"/>
  <c r="I6" i="3"/>
  <c r="W6" i="3" s="1"/>
  <c r="F6" i="3" l="1"/>
  <c r="G6" i="3"/>
  <c r="H7" i="3"/>
  <c r="H8" i="3"/>
  <c r="H9" i="3"/>
  <c r="H10" i="3"/>
  <c r="G11" i="3"/>
  <c r="I11" i="3"/>
  <c r="W11" i="3" s="1"/>
  <c r="W17" i="3" s="1"/>
  <c r="H12" i="3"/>
  <c r="F13" i="3"/>
  <c r="F11" i="3" s="1"/>
  <c r="H14" i="3"/>
  <c r="H15" i="3"/>
  <c r="H16" i="3"/>
  <c r="F17" i="3"/>
  <c r="G17" i="3"/>
  <c r="H18" i="3"/>
  <c r="H19" i="3"/>
  <c r="H20" i="3"/>
  <c r="H21" i="3"/>
  <c r="H22" i="3"/>
  <c r="G24" i="3"/>
  <c r="I24" i="3"/>
  <c r="S14" i="9" s="1"/>
  <c r="H32" i="3"/>
  <c r="H31" i="3"/>
  <c r="H30" i="3"/>
  <c r="H29" i="3"/>
  <c r="H6" i="3" l="1"/>
  <c r="C9" i="9" s="1"/>
  <c r="C33" i="9" s="1"/>
  <c r="F24" i="3"/>
  <c r="H13" i="3"/>
  <c r="H11" i="3"/>
  <c r="H17" i="3"/>
  <c r="T14" i="9"/>
  <c r="U14" i="9"/>
  <c r="L11" i="5"/>
  <c r="L10" i="5"/>
  <c r="L9" i="5"/>
  <c r="W6" i="11"/>
  <c r="H15" i="5"/>
  <c r="H7" i="5"/>
  <c r="A130" i="12"/>
  <c r="A129" i="12"/>
  <c r="A128" i="12"/>
  <c r="A127" i="12"/>
  <c r="A126" i="12"/>
  <c r="A125" i="12"/>
  <c r="A124" i="12"/>
  <c r="A123" i="12"/>
  <c r="A122" i="12"/>
  <c r="A121" i="12"/>
  <c r="A120" i="12"/>
  <c r="A119" i="12"/>
  <c r="A118" i="12"/>
  <c r="AG12" i="11"/>
  <c r="AF12" i="11"/>
  <c r="AE12" i="11"/>
  <c r="AD12" i="11"/>
  <c r="AC12" i="11"/>
  <c r="AB12" i="11"/>
  <c r="AA12" i="11"/>
  <c r="Z12" i="11"/>
  <c r="Y12" i="11"/>
  <c r="X12" i="11"/>
  <c r="H24" i="3" l="1"/>
  <c r="T24" i="2"/>
  <c r="T23" i="2"/>
  <c r="U23" i="2" s="1"/>
  <c r="U5" i="11"/>
  <c r="T114" i="11"/>
  <c r="T113" i="11"/>
  <c r="AE5" i="11" l="1"/>
  <c r="AC5" i="11"/>
  <c r="AB5" i="11"/>
  <c r="AA5" i="11"/>
  <c r="E112" i="11" l="1"/>
  <c r="E111" i="11"/>
  <c r="E110" i="11"/>
  <c r="E109" i="11"/>
  <c r="E108" i="11"/>
  <c r="E107" i="11"/>
  <c r="K112" i="11"/>
  <c r="K111" i="11"/>
  <c r="K110" i="11"/>
  <c r="K109" i="11"/>
  <c r="K108" i="11"/>
  <c r="K107" i="11"/>
  <c r="Q112" i="11"/>
  <c r="S112" i="11" s="1"/>
  <c r="T112" i="11" s="1"/>
  <c r="Q111" i="11"/>
  <c r="S111" i="11" s="1"/>
  <c r="T111" i="11" s="1"/>
  <c r="Q110" i="11"/>
  <c r="S110" i="11" s="1"/>
  <c r="T110" i="11" s="1"/>
  <c r="Q109" i="11"/>
  <c r="S109" i="11" s="1"/>
  <c r="T109" i="11" s="1"/>
  <c r="Q108" i="11"/>
  <c r="S108" i="11" s="1"/>
  <c r="T108" i="11" s="1"/>
  <c r="Q107" i="11"/>
  <c r="Q106" i="11"/>
  <c r="Q105" i="11"/>
  <c r="K106" i="11"/>
  <c r="K105" i="11"/>
  <c r="K104" i="11"/>
  <c r="E106" i="11"/>
  <c r="E105" i="11"/>
  <c r="S107" i="11" l="1"/>
  <c r="T107" i="11" s="1"/>
  <c r="S106" i="11"/>
  <c r="T106" i="11" s="1"/>
  <c r="E35" i="11"/>
  <c r="E34" i="11"/>
  <c r="E37" i="11"/>
  <c r="E36" i="11"/>
  <c r="S105" i="11"/>
  <c r="T105" i="11" s="1"/>
  <c r="E104" i="11"/>
  <c r="E103" i="11"/>
  <c r="Q104" i="11"/>
  <c r="Q103" i="11"/>
  <c r="Q102" i="11"/>
  <c r="K103" i="11"/>
  <c r="S103" i="11" s="1"/>
  <c r="T103" i="11" s="1"/>
  <c r="K102" i="11"/>
  <c r="E102" i="11"/>
  <c r="S104" i="11" l="1"/>
  <c r="T104" i="11" s="1"/>
  <c r="S102" i="11"/>
  <c r="T102" i="11" s="1"/>
  <c r="AF86" i="1" l="1"/>
  <c r="AF85" i="1"/>
  <c r="AF84" i="1"/>
  <c r="AF83" i="1"/>
  <c r="AF82" i="1"/>
  <c r="AF81" i="1"/>
  <c r="AF79" i="1"/>
  <c r="AF78" i="1"/>
  <c r="AF77" i="1"/>
  <c r="AF76" i="1"/>
  <c r="AF75" i="1"/>
  <c r="AF74" i="1"/>
  <c r="AF73" i="1"/>
  <c r="AF72" i="1"/>
  <c r="AF71" i="1"/>
  <c r="AF70" i="1"/>
  <c r="AF69" i="1"/>
  <c r="AF68" i="1"/>
  <c r="AF67" i="1"/>
  <c r="AF66" i="1"/>
  <c r="AF65" i="1"/>
  <c r="AF64" i="1"/>
  <c r="AF61" i="1"/>
  <c r="AF60" i="1"/>
  <c r="AF59" i="1"/>
  <c r="AF58" i="1"/>
  <c r="AF57" i="1"/>
  <c r="AF56" i="1"/>
  <c r="AF55" i="1"/>
  <c r="AF54" i="1"/>
  <c r="AF52" i="1"/>
  <c r="AF51" i="1"/>
  <c r="AF50" i="1"/>
  <c r="AF49" i="1"/>
  <c r="AF48" i="1"/>
  <c r="AF47" i="1"/>
  <c r="AF46" i="1"/>
  <c r="AF45" i="1"/>
  <c r="AF44" i="1"/>
  <c r="AF43" i="1"/>
  <c r="AF42" i="1"/>
  <c r="AF41" i="1"/>
  <c r="AF40" i="1"/>
  <c r="AF39" i="1"/>
  <c r="AF38" i="1"/>
  <c r="AF37" i="1"/>
  <c r="AF36" i="1"/>
  <c r="AF35" i="1"/>
  <c r="AF34" i="1"/>
  <c r="AF33" i="1"/>
  <c r="AF32" i="1"/>
  <c r="AF31" i="1"/>
  <c r="AF30" i="1"/>
  <c r="AF28" i="1"/>
  <c r="AF27" i="1"/>
  <c r="AF26" i="1"/>
  <c r="AF25" i="1"/>
  <c r="AF24" i="1"/>
  <c r="AF23" i="1"/>
  <c r="AF22" i="1"/>
  <c r="AF21" i="1"/>
  <c r="AF20" i="1"/>
  <c r="AF19" i="1"/>
  <c r="AF18" i="1"/>
  <c r="AF17" i="1"/>
  <c r="AF16" i="1"/>
  <c r="AF15" i="1"/>
  <c r="AF13" i="1"/>
  <c r="AF12" i="1"/>
  <c r="AF11" i="1"/>
  <c r="AF10" i="1"/>
  <c r="AF9" i="1"/>
  <c r="AF8" i="1"/>
  <c r="AF7" i="1"/>
  <c r="AF5" i="1"/>
  <c r="AX7" i="7"/>
  <c r="I53" i="2"/>
  <c r="Z7" i="2" l="1"/>
  <c r="Z6" i="2"/>
  <c r="AJ5" i="11" l="1"/>
  <c r="AI5" i="11"/>
  <c r="AH5" i="11"/>
  <c r="AG5" i="11"/>
  <c r="AD5" i="11"/>
  <c r="A105" i="7" l="1"/>
  <c r="A104" i="7"/>
  <c r="A103" i="7"/>
  <c r="A102" i="7"/>
  <c r="A101" i="7"/>
  <c r="A100" i="7"/>
  <c r="A99" i="7"/>
  <c r="O5" i="11"/>
  <c r="N5" i="11"/>
  <c r="M5" i="11"/>
  <c r="L5" i="11"/>
  <c r="I5" i="11"/>
  <c r="H5" i="11"/>
  <c r="G5" i="11"/>
  <c r="F5" i="11"/>
  <c r="C5" i="11"/>
  <c r="Q101" i="11" l="1"/>
  <c r="Q100" i="11"/>
  <c r="Q99" i="11"/>
  <c r="Q98" i="11"/>
  <c r="Q97" i="11"/>
  <c r="Q96" i="11"/>
  <c r="Q95" i="11"/>
  <c r="Q94" i="11"/>
  <c r="Q93" i="11"/>
  <c r="Q92" i="11"/>
  <c r="Q91" i="11"/>
  <c r="Q90" i="11"/>
  <c r="Q89" i="11"/>
  <c r="Q88" i="11"/>
  <c r="Q87" i="11"/>
  <c r="Q86" i="11"/>
  <c r="Q85" i="11"/>
  <c r="Q84" i="11"/>
  <c r="Q83" i="11"/>
  <c r="Q82" i="11"/>
  <c r="Q81" i="11"/>
  <c r="Q80" i="11"/>
  <c r="Q79" i="11"/>
  <c r="Q78" i="11"/>
  <c r="Q77" i="11"/>
  <c r="Q76" i="11"/>
  <c r="Q75" i="11"/>
  <c r="Q74" i="11"/>
  <c r="Q73" i="11"/>
  <c r="Q72" i="11"/>
  <c r="Q71" i="11"/>
  <c r="Q70" i="11"/>
  <c r="Q69" i="11"/>
  <c r="Q68" i="11"/>
  <c r="Q67" i="11"/>
  <c r="Q66" i="11"/>
  <c r="Q65" i="11"/>
  <c r="Q64" i="11"/>
  <c r="Q63" i="11"/>
  <c r="Q62" i="11"/>
  <c r="Q61" i="11"/>
  <c r="Q60" i="11"/>
  <c r="Q59" i="11"/>
  <c r="Q58" i="11"/>
  <c r="Q57" i="11"/>
  <c r="Q56" i="11"/>
  <c r="Q55" i="11"/>
  <c r="Q54" i="11"/>
  <c r="Q53" i="11"/>
  <c r="Q52" i="11"/>
  <c r="Q51" i="11"/>
  <c r="Q50" i="11"/>
  <c r="Q49" i="11"/>
  <c r="Q48" i="11"/>
  <c r="Q47" i="11"/>
  <c r="Q46" i="11"/>
  <c r="Q45" i="11"/>
  <c r="Q44" i="11"/>
  <c r="Q43" i="11"/>
  <c r="Q42" i="11"/>
  <c r="Q41" i="11"/>
  <c r="Q40" i="11"/>
  <c r="Q39" i="11"/>
  <c r="Q38" i="11"/>
  <c r="Q37" i="11"/>
  <c r="Q36" i="11"/>
  <c r="Q35" i="11"/>
  <c r="Q34" i="11"/>
  <c r="Q33" i="11"/>
  <c r="Q32" i="11"/>
  <c r="Q31" i="11"/>
  <c r="Q30" i="11"/>
  <c r="Q29" i="11"/>
  <c r="Q28" i="11"/>
  <c r="Q27" i="11"/>
  <c r="Q26" i="11"/>
  <c r="Q25" i="11"/>
  <c r="Q24" i="11"/>
  <c r="Q23" i="11"/>
  <c r="Q22" i="11"/>
  <c r="Q21" i="11"/>
  <c r="Q20" i="11"/>
  <c r="Q19" i="11"/>
  <c r="Q18" i="11"/>
  <c r="Q17" i="11"/>
  <c r="Q16" i="11"/>
  <c r="Q15" i="11"/>
  <c r="Q14" i="11"/>
  <c r="Q13" i="11"/>
  <c r="Q12" i="11"/>
  <c r="Q11" i="11"/>
  <c r="Q10" i="11"/>
  <c r="Q9" i="11"/>
  <c r="Q8" i="11"/>
  <c r="Q7" i="11"/>
  <c r="Q6"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S34" i="11"/>
  <c r="T34" i="11" s="1"/>
  <c r="E33" i="11"/>
  <c r="E32" i="11"/>
  <c r="S32" i="11" s="1"/>
  <c r="T32" i="11" s="1"/>
  <c r="E31" i="11"/>
  <c r="E30" i="11"/>
  <c r="S30" i="11" s="1"/>
  <c r="T30" i="11" s="1"/>
  <c r="E29" i="11"/>
  <c r="E28" i="11"/>
  <c r="S28" i="11" s="1"/>
  <c r="T28" i="11" s="1"/>
  <c r="E27" i="11"/>
  <c r="E26" i="11"/>
  <c r="S26" i="11" s="1"/>
  <c r="T26" i="11" s="1"/>
  <c r="E25" i="11"/>
  <c r="E24" i="11"/>
  <c r="S24" i="11" s="1"/>
  <c r="T24" i="11" s="1"/>
  <c r="E23" i="11"/>
  <c r="E22" i="11"/>
  <c r="S22" i="11" s="1"/>
  <c r="T22" i="11" s="1"/>
  <c r="E21" i="11"/>
  <c r="E20" i="11"/>
  <c r="S20" i="11" s="1"/>
  <c r="T20" i="11" s="1"/>
  <c r="E19" i="11"/>
  <c r="E18" i="11"/>
  <c r="S18" i="11" s="1"/>
  <c r="T18" i="11" s="1"/>
  <c r="E17" i="11"/>
  <c r="E16" i="11"/>
  <c r="S16" i="11" s="1"/>
  <c r="T16" i="11" s="1"/>
  <c r="E15" i="11"/>
  <c r="E14" i="11"/>
  <c r="S14" i="11" s="1"/>
  <c r="T14" i="11" s="1"/>
  <c r="E13" i="11"/>
  <c r="E12" i="11"/>
  <c r="S12" i="11" s="1"/>
  <c r="T12" i="11" s="1"/>
  <c r="E11" i="11"/>
  <c r="E10" i="11"/>
  <c r="S10" i="11" s="1"/>
  <c r="T10" i="11" s="1"/>
  <c r="E9" i="11"/>
  <c r="E8" i="11"/>
  <c r="S8" i="11" s="1"/>
  <c r="T8" i="11" s="1"/>
  <c r="E7" i="11"/>
  <c r="E6" i="11"/>
  <c r="K6" i="11"/>
  <c r="AF5" i="11" s="1"/>
  <c r="S36" i="11" l="1"/>
  <c r="T36" i="11" s="1"/>
  <c r="S38" i="11"/>
  <c r="T38" i="11" s="1"/>
  <c r="J5" i="11"/>
  <c r="Y5" i="11"/>
  <c r="D5" i="11"/>
  <c r="AK5" i="11"/>
  <c r="P5" i="11"/>
  <c r="S7" i="11"/>
  <c r="T7" i="11" s="1"/>
  <c r="S9" i="11"/>
  <c r="T9" i="11" s="1"/>
  <c r="S11" i="11"/>
  <c r="T11" i="11" s="1"/>
  <c r="S13" i="11"/>
  <c r="T13" i="11" s="1"/>
  <c r="S15" i="11"/>
  <c r="T15" i="11" s="1"/>
  <c r="S17" i="11"/>
  <c r="T17" i="11" s="1"/>
  <c r="S19" i="11"/>
  <c r="T19" i="11" s="1"/>
  <c r="S21" i="11"/>
  <c r="T21" i="11" s="1"/>
  <c r="S23" i="11"/>
  <c r="T23" i="11" s="1"/>
  <c r="S25" i="11"/>
  <c r="T25" i="11" s="1"/>
  <c r="S27" i="11"/>
  <c r="T27" i="11" s="1"/>
  <c r="S29" i="11"/>
  <c r="T29" i="11" s="1"/>
  <c r="S31" i="11"/>
  <c r="T31" i="11" s="1"/>
  <c r="S33" i="11"/>
  <c r="T33" i="11" s="1"/>
  <c r="S35" i="11"/>
  <c r="T35" i="11" s="1"/>
  <c r="S37" i="11"/>
  <c r="T37" i="11" s="1"/>
  <c r="S43" i="11"/>
  <c r="T43" i="11" s="1"/>
  <c r="S47" i="11"/>
  <c r="T47" i="11" s="1"/>
  <c r="S57" i="11"/>
  <c r="T57" i="11" s="1"/>
  <c r="S59" i="11"/>
  <c r="T59" i="11" s="1"/>
  <c r="S63" i="11"/>
  <c r="T63" i="11" s="1"/>
  <c r="S65" i="11"/>
  <c r="T65" i="11" s="1"/>
  <c r="S67" i="11"/>
  <c r="T67" i="11" s="1"/>
  <c r="S69" i="11"/>
  <c r="T69" i="11" s="1"/>
  <c r="S71" i="11"/>
  <c r="T71" i="11" s="1"/>
  <c r="S73" i="11"/>
  <c r="T73" i="11" s="1"/>
  <c r="S75" i="11"/>
  <c r="T75" i="11" s="1"/>
  <c r="S77" i="11"/>
  <c r="T77" i="11" s="1"/>
  <c r="S79" i="11"/>
  <c r="T79" i="11" s="1"/>
  <c r="S81" i="11"/>
  <c r="T81" i="11" s="1"/>
  <c r="S83" i="11"/>
  <c r="T83" i="11" s="1"/>
  <c r="S85" i="11"/>
  <c r="T85" i="11" s="1"/>
  <c r="S87" i="11"/>
  <c r="T87" i="11" s="1"/>
  <c r="S90" i="11"/>
  <c r="T90" i="11" s="1"/>
  <c r="S94" i="11"/>
  <c r="T94" i="11" s="1"/>
  <c r="S95" i="11"/>
  <c r="T95" i="11" s="1"/>
  <c r="S97" i="11"/>
  <c r="T97" i="11" s="1"/>
  <c r="S99" i="11"/>
  <c r="T99" i="11" s="1"/>
  <c r="E5" i="11"/>
  <c r="Q5" i="11"/>
  <c r="K5" i="11"/>
  <c r="S101" i="11"/>
  <c r="T101" i="11" s="1"/>
  <c r="S6" i="11"/>
  <c r="T6" i="11" s="1"/>
  <c r="S70" i="11"/>
  <c r="T70" i="11" s="1"/>
  <c r="S91" i="11"/>
  <c r="T91" i="11" s="1"/>
  <c r="S96" i="11"/>
  <c r="T96" i="11" s="1"/>
  <c r="S98" i="11"/>
  <c r="T98" i="11" s="1"/>
  <c r="S100" i="11"/>
  <c r="T100" i="11" s="1"/>
  <c r="S93" i="11"/>
  <c r="T93" i="11" s="1"/>
  <c r="S92" i="11"/>
  <c r="T92" i="11" s="1"/>
  <c r="S89" i="11"/>
  <c r="T89" i="11" s="1"/>
  <c r="S88" i="11"/>
  <c r="T88" i="11" s="1"/>
  <c r="S86" i="11"/>
  <c r="T86" i="11" s="1"/>
  <c r="S84" i="11"/>
  <c r="T84" i="11" s="1"/>
  <c r="S82" i="11"/>
  <c r="T82" i="11" s="1"/>
  <c r="S80" i="11"/>
  <c r="T80" i="11" s="1"/>
  <c r="S78" i="11"/>
  <c r="T78" i="11" s="1"/>
  <c r="S76" i="11"/>
  <c r="T76" i="11" s="1"/>
  <c r="S74" i="11"/>
  <c r="T74" i="11" s="1"/>
  <c r="S42" i="11"/>
  <c r="T42" i="11" s="1"/>
  <c r="S44" i="11"/>
  <c r="T44" i="11" s="1"/>
  <c r="S50" i="11"/>
  <c r="T50" i="11" s="1"/>
  <c r="S52" i="11"/>
  <c r="T52" i="11" s="1"/>
  <c r="S56" i="11"/>
  <c r="T56" i="11" s="1"/>
  <c r="S60" i="11"/>
  <c r="T60" i="11" s="1"/>
  <c r="S62" i="11"/>
  <c r="T62" i="11" s="1"/>
  <c r="S64" i="11"/>
  <c r="T64" i="11" s="1"/>
  <c r="S66" i="11"/>
  <c r="T66" i="11" s="1"/>
  <c r="S68" i="11"/>
  <c r="T68" i="11" s="1"/>
  <c r="S72" i="11"/>
  <c r="T72" i="11" s="1"/>
  <c r="S61" i="11"/>
  <c r="T61" i="11" s="1"/>
  <c r="S58" i="11"/>
  <c r="T58" i="11" s="1"/>
  <c r="S55" i="11"/>
  <c r="T55" i="11" s="1"/>
  <c r="S54" i="11"/>
  <c r="T54" i="11" s="1"/>
  <c r="S53" i="11"/>
  <c r="T53" i="11" s="1"/>
  <c r="S51" i="11"/>
  <c r="T51" i="11" s="1"/>
  <c r="S49" i="11"/>
  <c r="T49" i="11" s="1"/>
  <c r="S48" i="11"/>
  <c r="T48" i="11" s="1"/>
  <c r="S46" i="11"/>
  <c r="T46" i="11" s="1"/>
  <c r="S45" i="11"/>
  <c r="T45" i="11" s="1"/>
  <c r="S41" i="11"/>
  <c r="T41" i="11" s="1"/>
  <c r="S40" i="11"/>
  <c r="T40" i="11" s="1"/>
  <c r="S39" i="11"/>
  <c r="T39" i="11" s="1"/>
  <c r="V56" i="7"/>
  <c r="V55" i="7"/>
  <c r="H56" i="7"/>
  <c r="A68" i="7"/>
  <c r="E20" i="4"/>
  <c r="T5" i="11" l="1"/>
  <c r="AN5" i="11"/>
  <c r="R5" i="11"/>
  <c r="S5" i="11"/>
  <c r="L6" i="5"/>
  <c r="L7" i="5" s="1"/>
  <c r="L8" i="5" s="1"/>
  <c r="A91" i="7"/>
  <c r="L17" i="5" l="1"/>
  <c r="L18" i="5"/>
  <c r="L16" i="5"/>
  <c r="L19" i="5"/>
  <c r="J10" i="9" s="1"/>
  <c r="L13" i="5"/>
  <c r="A51" i="7"/>
  <c r="J12" i="9" l="1"/>
  <c r="H12" i="9"/>
  <c r="H10" i="9"/>
  <c r="I10" i="9"/>
  <c r="I12" i="9"/>
  <c r="F55" i="2"/>
  <c r="D50" i="2"/>
  <c r="C50" i="2"/>
  <c r="D48" i="2"/>
  <c r="D49" i="2" s="1"/>
  <c r="G51" i="2"/>
  <c r="V34" i="7"/>
  <c r="V33" i="7"/>
  <c r="V32" i="7"/>
  <c r="V31" i="7"/>
  <c r="V30" i="7"/>
  <c r="V29" i="7"/>
  <c r="V28" i="7"/>
  <c r="V27" i="7"/>
  <c r="V26" i="7"/>
  <c r="V25" i="7"/>
  <c r="V24" i="7"/>
  <c r="V23" i="7"/>
  <c r="V22" i="7"/>
  <c r="V20" i="7"/>
  <c r="V19" i="7"/>
  <c r="V18" i="7"/>
  <c r="V17" i="7"/>
  <c r="V16" i="7"/>
  <c r="V15" i="7"/>
  <c r="V14" i="7"/>
  <c r="V13" i="7"/>
  <c r="V12" i="7"/>
  <c r="V11" i="7"/>
  <c r="V10" i="7"/>
  <c r="V9" i="7"/>
  <c r="V8" i="7"/>
  <c r="V7" i="7"/>
  <c r="V6" i="7"/>
  <c r="G52" i="2" l="1"/>
  <c r="G53" i="2" s="1"/>
  <c r="N55" i="2"/>
  <c r="I34" i="3" l="1"/>
  <c r="H34" i="3"/>
  <c r="H28" i="3"/>
  <c r="A32" i="2" l="1"/>
  <c r="H38" i="2"/>
  <c r="D58" i="2"/>
  <c r="D59" i="2" s="1"/>
  <c r="C58" i="2"/>
  <c r="C59" i="2" s="1"/>
  <c r="C53" i="2"/>
  <c r="J53" i="2"/>
  <c r="D53" i="2"/>
  <c r="D6" i="5"/>
  <c r="D8" i="5" s="1"/>
  <c r="B30" i="2"/>
  <c r="B29" i="2"/>
  <c r="B28" i="2"/>
  <c r="B27" i="2"/>
  <c r="B26" i="2"/>
  <c r="D12" i="5" l="1"/>
  <c r="D13" i="5"/>
  <c r="E59" i="2"/>
  <c r="E58" i="2"/>
  <c r="C54" i="2"/>
  <c r="U91" i="7"/>
  <c r="H26" i="2"/>
  <c r="H38" i="7"/>
  <c r="H37" i="7"/>
  <c r="H36" i="7"/>
  <c r="H35" i="7"/>
  <c r="H34" i="7"/>
  <c r="H33" i="7"/>
  <c r="H32" i="7"/>
  <c r="H31" i="7"/>
  <c r="H30" i="7"/>
  <c r="H29" i="7"/>
  <c r="H28" i="7"/>
  <c r="H27" i="7"/>
  <c r="H26" i="7"/>
  <c r="H25" i="7"/>
  <c r="H24" i="7"/>
  <c r="H23" i="7"/>
  <c r="H22" i="7"/>
  <c r="H20" i="7"/>
  <c r="H19" i="7"/>
  <c r="H18" i="7"/>
  <c r="H17" i="7"/>
  <c r="H16" i="7"/>
  <c r="H15" i="7"/>
  <c r="H14" i="7"/>
  <c r="H13" i="7"/>
  <c r="H12" i="7"/>
  <c r="H11" i="7"/>
  <c r="H10" i="7"/>
  <c r="H9" i="7"/>
  <c r="H8" i="7"/>
  <c r="H7" i="7"/>
  <c r="H6" i="7"/>
  <c r="M6" i="2"/>
  <c r="M7" i="2" s="1"/>
  <c r="M13" i="2"/>
  <c r="M8" i="2"/>
  <c r="E6" i="2"/>
  <c r="K10" i="2"/>
  <c r="K9" i="2"/>
  <c r="I6" i="2"/>
  <c r="I7" i="2"/>
  <c r="I15" i="2"/>
  <c r="G14" i="2"/>
  <c r="G13" i="2"/>
  <c r="G6" i="2"/>
  <c r="C8" i="2"/>
  <c r="C6" i="2"/>
  <c r="G19" i="2" l="1"/>
  <c r="A7" i="7"/>
  <c r="AD28" i="4"/>
  <c r="AD29" i="4"/>
  <c r="V28" i="4"/>
  <c r="V29" i="4"/>
  <c r="R28" i="4"/>
  <c r="R29" i="4"/>
  <c r="N28" i="4"/>
  <c r="N29" i="4"/>
  <c r="J28" i="4"/>
  <c r="J29" i="4"/>
  <c r="R25" i="4"/>
  <c r="R26" i="4"/>
  <c r="N25" i="4"/>
  <c r="N26" i="4"/>
  <c r="AH25" i="4"/>
  <c r="AH26" i="4"/>
  <c r="Z28" i="4"/>
  <c r="Z29" i="4"/>
  <c r="J25" i="4"/>
  <c r="J26" i="4"/>
  <c r="V25" i="4"/>
  <c r="V26" i="4"/>
  <c r="AD25" i="4"/>
  <c r="AD24" i="4"/>
  <c r="Z25" i="4"/>
  <c r="Z26" i="4"/>
  <c r="E7"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4" i="4"/>
  <c r="AH23" i="4"/>
  <c r="AH22" i="4"/>
  <c r="AH21" i="4"/>
  <c r="AH20" i="4"/>
  <c r="AH19" i="4"/>
  <c r="AH18" i="4"/>
  <c r="AH17" i="4"/>
  <c r="AH16" i="4"/>
  <c r="AH15" i="4"/>
  <c r="AH14" i="4"/>
  <c r="AH13" i="4"/>
  <c r="AH12" i="4"/>
  <c r="AH11" i="4"/>
  <c r="AH10" i="4"/>
  <c r="AH9" i="4"/>
  <c r="AH8" i="4"/>
  <c r="AH7" i="4"/>
  <c r="B72" i="2" l="1"/>
  <c r="B71" i="2"/>
  <c r="B70" i="2"/>
  <c r="B69" i="2"/>
  <c r="B68" i="2"/>
  <c r="B67" i="2"/>
  <c r="H74" i="2"/>
  <c r="H73" i="2"/>
  <c r="H72" i="2"/>
  <c r="H71" i="2"/>
  <c r="H70" i="2"/>
  <c r="H69" i="2"/>
  <c r="H68" i="2"/>
  <c r="H67" i="2"/>
  <c r="H66" i="2"/>
  <c r="H65" i="2"/>
  <c r="E73" i="2"/>
  <c r="E72" i="2"/>
  <c r="E71" i="2"/>
  <c r="E70" i="2"/>
  <c r="E69" i="2"/>
  <c r="E68" i="2"/>
  <c r="E67" i="2"/>
  <c r="E66" i="2"/>
  <c r="E65" i="2"/>
  <c r="V48" i="2"/>
  <c r="V49" i="2" s="1"/>
  <c r="Z55" i="2" s="1"/>
  <c r="U48" i="2"/>
  <c r="U49" i="2" s="1"/>
  <c r="Y55" i="2" s="1"/>
  <c r="S48" i="2"/>
  <c r="R48" i="2"/>
  <c r="V69" i="7"/>
  <c r="A6" i="7"/>
  <c r="W49" i="2" l="1"/>
  <c r="C14" i="9" l="1"/>
  <c r="C38" i="9" s="1"/>
  <c r="C10" i="9"/>
  <c r="C34" i="9" s="1"/>
  <c r="C11" i="9"/>
  <c r="C35" i="9" s="1"/>
  <c r="C13" i="9"/>
  <c r="C37" i="9" s="1"/>
  <c r="S26" i="3"/>
  <c r="S27" i="3" s="1"/>
  <c r="S28" i="3" s="1"/>
  <c r="S29" i="3" s="1"/>
  <c r="S30" i="3" s="1"/>
  <c r="S31" i="3" s="1"/>
  <c r="S32" i="3" s="1"/>
  <c r="S33" i="3" s="1"/>
  <c r="S34" i="3" s="1"/>
  <c r="S35" i="3" s="1"/>
  <c r="S36" i="3" s="1"/>
  <c r="S37" i="3" s="1"/>
  <c r="S38" i="3" s="1"/>
  <c r="Z11" i="2" l="1"/>
  <c r="Z10" i="2"/>
  <c r="Z13" i="2"/>
  <c r="Z16" i="2" l="1"/>
  <c r="C18" i="2"/>
  <c r="C17" i="2"/>
  <c r="C16" i="2"/>
  <c r="C15" i="2"/>
  <c r="C14" i="2"/>
  <c r="C13" i="2"/>
  <c r="C12" i="2"/>
  <c r="C11" i="2"/>
  <c r="C19" i="2" l="1"/>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19" i="4"/>
  <c r="E18" i="4"/>
  <c r="E17" i="4"/>
  <c r="E16" i="4"/>
  <c r="E15" i="4"/>
  <c r="E14" i="4"/>
  <c r="E13" i="4"/>
  <c r="E12" i="4"/>
  <c r="E11" i="4"/>
  <c r="E10" i="4"/>
  <c r="E9" i="4"/>
  <c r="E8" i="4"/>
  <c r="A31" i="4" l="1"/>
  <c r="C54" i="4"/>
  <c r="C55" i="4"/>
  <c r="D55" i="4"/>
  <c r="D54" i="4"/>
  <c r="A7" i="4" l="1"/>
  <c r="A38" i="7"/>
  <c r="A39" i="7"/>
  <c r="U11" i="2" l="1"/>
  <c r="S69" i="2" s="1"/>
  <c r="U10" i="2"/>
  <c r="S68" i="2" s="1"/>
  <c r="B66" i="2" l="1"/>
  <c r="T75" i="2"/>
  <c r="T74" i="2"/>
  <c r="T73" i="2"/>
  <c r="T72" i="2"/>
  <c r="T69" i="2"/>
  <c r="T67" i="2"/>
  <c r="T66" i="2"/>
  <c r="T65" i="2"/>
  <c r="P69" i="2"/>
  <c r="K74" i="2"/>
  <c r="K73" i="2"/>
  <c r="K72" i="2"/>
  <c r="K71" i="2"/>
  <c r="K70" i="2"/>
  <c r="K69" i="2"/>
  <c r="K68" i="2"/>
  <c r="K67" i="2"/>
  <c r="K66" i="2"/>
  <c r="K65" i="2"/>
  <c r="B65" i="2"/>
  <c r="B64" i="2"/>
  <c r="B63" i="2"/>
  <c r="B76" i="2" s="1"/>
  <c r="S49" i="2"/>
  <c r="X55" i="2" s="1"/>
  <c r="R49" i="2"/>
  <c r="W55" i="2" s="1"/>
  <c r="U50" i="2"/>
  <c r="S50" i="2"/>
  <c r="R50" i="2"/>
  <c r="J54" i="2"/>
  <c r="I54" i="2"/>
  <c r="D54" i="2"/>
  <c r="E54" i="2" s="1"/>
  <c r="O50" i="2"/>
  <c r="P50" i="2"/>
  <c r="P48" i="2"/>
  <c r="P49" i="2" s="1"/>
  <c r="V55" i="2" s="1"/>
  <c r="O48" i="2"/>
  <c r="O49" i="2" s="1"/>
  <c r="U55" i="2" s="1"/>
  <c r="M50" i="2"/>
  <c r="M48" i="2"/>
  <c r="M49" i="2" s="1"/>
  <c r="T55" i="2" s="1"/>
  <c r="L50" i="2"/>
  <c r="L48" i="2"/>
  <c r="L49" i="2" s="1"/>
  <c r="S55" i="2" s="1"/>
  <c r="J50" i="2"/>
  <c r="J48" i="2"/>
  <c r="J49" i="2" s="1"/>
  <c r="R55" i="2" s="1"/>
  <c r="I50" i="2"/>
  <c r="I48" i="2"/>
  <c r="I49" i="2" s="1"/>
  <c r="Q55" i="2" s="1"/>
  <c r="G50" i="2"/>
  <c r="F50" i="2"/>
  <c r="G48" i="2"/>
  <c r="G49" i="2" s="1"/>
  <c r="P55" i="2" s="1"/>
  <c r="F48" i="2"/>
  <c r="F49" i="2" s="1"/>
  <c r="O55" i="2" s="1"/>
  <c r="C48" i="2"/>
  <c r="C49" i="2" s="1"/>
  <c r="M55" i="2" s="1"/>
  <c r="Q12" i="5"/>
  <c r="B74" i="2" l="1"/>
  <c r="B75" i="2"/>
  <c r="T70" i="2"/>
  <c r="O79" i="2" s="1"/>
  <c r="T76" i="2"/>
  <c r="O80" i="2" s="1"/>
  <c r="H49" i="2"/>
  <c r="Q49" i="2"/>
  <c r="T49" i="2"/>
  <c r="K49" i="2"/>
  <c r="N49" i="2"/>
  <c r="K54" i="2"/>
  <c r="W48" i="2"/>
  <c r="T48" i="2"/>
  <c r="AD478" i="4" l="1"/>
  <c r="AD477" i="4"/>
  <c r="AD476" i="4"/>
  <c r="AD475" i="4"/>
  <c r="AD474" i="4"/>
  <c r="AD473" i="4"/>
  <c r="AD472" i="4"/>
  <c r="AD471" i="4"/>
  <c r="AD470" i="4"/>
  <c r="AD469" i="4"/>
  <c r="AD468" i="4"/>
  <c r="AD467" i="4"/>
  <c r="AD466" i="4"/>
  <c r="AD465" i="4"/>
  <c r="AD464" i="4"/>
  <c r="AD463" i="4"/>
  <c r="AD462" i="4"/>
  <c r="AD461" i="4"/>
  <c r="AD460" i="4"/>
  <c r="AD459" i="4"/>
  <c r="AD458" i="4"/>
  <c r="AD457" i="4"/>
  <c r="AD456" i="4"/>
  <c r="AD455" i="4"/>
  <c r="AD454" i="4"/>
  <c r="AD453" i="4"/>
  <c r="AD452" i="4"/>
  <c r="AD451" i="4"/>
  <c r="AD450" i="4"/>
  <c r="AD449" i="4"/>
  <c r="AD448" i="4"/>
  <c r="AD447" i="4"/>
  <c r="AD446" i="4"/>
  <c r="AD445" i="4"/>
  <c r="AD444" i="4"/>
  <c r="AD443" i="4"/>
  <c r="AD442" i="4"/>
  <c r="AD441" i="4"/>
  <c r="AD440" i="4"/>
  <c r="AD439" i="4"/>
  <c r="AD438" i="4"/>
  <c r="AD437" i="4"/>
  <c r="AD436" i="4"/>
  <c r="AD435" i="4"/>
  <c r="AD434" i="4"/>
  <c r="AD433" i="4"/>
  <c r="AD432" i="4"/>
  <c r="AD431" i="4"/>
  <c r="AD430" i="4"/>
  <c r="AD429" i="4"/>
  <c r="AD428" i="4"/>
  <c r="AD427" i="4"/>
  <c r="AD426" i="4"/>
  <c r="AD425" i="4"/>
  <c r="AD424" i="4"/>
  <c r="AD423" i="4"/>
  <c r="AD422" i="4"/>
  <c r="AD421" i="4"/>
  <c r="AD420" i="4"/>
  <c r="AD419" i="4"/>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7" i="4"/>
  <c r="AD26" i="4"/>
  <c r="AD23" i="4"/>
  <c r="AD22" i="4"/>
  <c r="AD21" i="4"/>
  <c r="AD20" i="4"/>
  <c r="AD19" i="4"/>
  <c r="AD18" i="4"/>
  <c r="AD17" i="4"/>
  <c r="AD16" i="4"/>
  <c r="AD15" i="4"/>
  <c r="AD14" i="4"/>
  <c r="AD13" i="4"/>
  <c r="AD12" i="4"/>
  <c r="AD11" i="4"/>
  <c r="Z477" i="4"/>
  <c r="Z476" i="4"/>
  <c r="Z475" i="4"/>
  <c r="Z474" i="4"/>
  <c r="Z473" i="4"/>
  <c r="Z472" i="4"/>
  <c r="Z471" i="4"/>
  <c r="Z470" i="4"/>
  <c r="Z469" i="4"/>
  <c r="Z468" i="4"/>
  <c r="Z467" i="4"/>
  <c r="Z466" i="4"/>
  <c r="Z465" i="4"/>
  <c r="Z464" i="4"/>
  <c r="Z463" i="4"/>
  <c r="Z462" i="4"/>
  <c r="Z461" i="4"/>
  <c r="Z460" i="4"/>
  <c r="Z459" i="4"/>
  <c r="Z458" i="4"/>
  <c r="Z457" i="4"/>
  <c r="Z456" i="4"/>
  <c r="Z455" i="4"/>
  <c r="Z454" i="4"/>
  <c r="Z453" i="4"/>
  <c r="Z452" i="4"/>
  <c r="Z451" i="4"/>
  <c r="Z450" i="4"/>
  <c r="Z449" i="4"/>
  <c r="Z448" i="4"/>
  <c r="Z447" i="4"/>
  <c r="Z446" i="4"/>
  <c r="Z445" i="4"/>
  <c r="Z444" i="4"/>
  <c r="Z443" i="4"/>
  <c r="Z442" i="4"/>
  <c r="Z441" i="4"/>
  <c r="Z440" i="4"/>
  <c r="Z439" i="4"/>
  <c r="Z438" i="4"/>
  <c r="Z437" i="4"/>
  <c r="Z436" i="4"/>
  <c r="Z435" i="4"/>
  <c r="Z434" i="4"/>
  <c r="Z433" i="4"/>
  <c r="Z432" i="4"/>
  <c r="Z431" i="4"/>
  <c r="Z430" i="4"/>
  <c r="Z429" i="4"/>
  <c r="Z428" i="4"/>
  <c r="Z427" i="4"/>
  <c r="Z426" i="4"/>
  <c r="Z425" i="4"/>
  <c r="Z424" i="4"/>
  <c r="Z423" i="4"/>
  <c r="Z422" i="4"/>
  <c r="Z421" i="4"/>
  <c r="Z420" i="4"/>
  <c r="Z419" i="4"/>
  <c r="Z418" i="4"/>
  <c r="Z417" i="4"/>
  <c r="Z416" i="4"/>
  <c r="Z415" i="4"/>
  <c r="Z414" i="4"/>
  <c r="Z413" i="4"/>
  <c r="Z412" i="4"/>
  <c r="Z411" i="4"/>
  <c r="Z410" i="4"/>
  <c r="Z409" i="4"/>
  <c r="Z408" i="4"/>
  <c r="Z407" i="4"/>
  <c r="Z406" i="4"/>
  <c r="Z405" i="4"/>
  <c r="Z404" i="4"/>
  <c r="Z403" i="4"/>
  <c r="Z402" i="4"/>
  <c r="Z401" i="4"/>
  <c r="Z400" i="4"/>
  <c r="Z399" i="4"/>
  <c r="Z398" i="4"/>
  <c r="Z397" i="4"/>
  <c r="Z396" i="4"/>
  <c r="Z395" i="4"/>
  <c r="Z394" i="4"/>
  <c r="Z393" i="4"/>
  <c r="Z392" i="4"/>
  <c r="Z391" i="4"/>
  <c r="Z390" i="4"/>
  <c r="Z389" i="4"/>
  <c r="Z388" i="4"/>
  <c r="Z387" i="4"/>
  <c r="Z386" i="4"/>
  <c r="Z385" i="4"/>
  <c r="Z384" i="4"/>
  <c r="Z383" i="4"/>
  <c r="Z382" i="4"/>
  <c r="Z381" i="4"/>
  <c r="Z380" i="4"/>
  <c r="Z379" i="4"/>
  <c r="Z378" i="4"/>
  <c r="Z377" i="4"/>
  <c r="Z376" i="4"/>
  <c r="Z375" i="4"/>
  <c r="Z374" i="4"/>
  <c r="Z373" i="4"/>
  <c r="Z372" i="4"/>
  <c r="Z371" i="4"/>
  <c r="Z370" i="4"/>
  <c r="Z369" i="4"/>
  <c r="Z368" i="4"/>
  <c r="Z367" i="4"/>
  <c r="Z366" i="4"/>
  <c r="Z365" i="4"/>
  <c r="Z364" i="4"/>
  <c r="Z363" i="4"/>
  <c r="Z362" i="4"/>
  <c r="Z361" i="4"/>
  <c r="Z360" i="4"/>
  <c r="Z359" i="4"/>
  <c r="Z358" i="4"/>
  <c r="Z357" i="4"/>
  <c r="Z356" i="4"/>
  <c r="Z355" i="4"/>
  <c r="Z354" i="4"/>
  <c r="Z353" i="4"/>
  <c r="Z352" i="4"/>
  <c r="Z351" i="4"/>
  <c r="Z350" i="4"/>
  <c r="Z349" i="4"/>
  <c r="Z348" i="4"/>
  <c r="Z347" i="4"/>
  <c r="Z346" i="4"/>
  <c r="Z345" i="4"/>
  <c r="Z344" i="4"/>
  <c r="Z343" i="4"/>
  <c r="Z342" i="4"/>
  <c r="Z341" i="4"/>
  <c r="Z340" i="4"/>
  <c r="Z339" i="4"/>
  <c r="Z338" i="4"/>
  <c r="Z337" i="4"/>
  <c r="Z336" i="4"/>
  <c r="Z335" i="4"/>
  <c r="Z334" i="4"/>
  <c r="Z333" i="4"/>
  <c r="Z332" i="4"/>
  <c r="Z331" i="4"/>
  <c r="Z330" i="4"/>
  <c r="Z329" i="4"/>
  <c r="Z328" i="4"/>
  <c r="Z327" i="4"/>
  <c r="Z326" i="4"/>
  <c r="Z325" i="4"/>
  <c r="Z324" i="4"/>
  <c r="Z323" i="4"/>
  <c r="Z322" i="4"/>
  <c r="Z321" i="4"/>
  <c r="Z320" i="4"/>
  <c r="Z319" i="4"/>
  <c r="Z318" i="4"/>
  <c r="Z317" i="4"/>
  <c r="Z316" i="4"/>
  <c r="Z315" i="4"/>
  <c r="Z314" i="4"/>
  <c r="Z313" i="4"/>
  <c r="Z312" i="4"/>
  <c r="Z311" i="4"/>
  <c r="Z310" i="4"/>
  <c r="Z309" i="4"/>
  <c r="Z308" i="4"/>
  <c r="Z307" i="4"/>
  <c r="Z306" i="4"/>
  <c r="Z305" i="4"/>
  <c r="Z304" i="4"/>
  <c r="Z303" i="4"/>
  <c r="Z302" i="4"/>
  <c r="Z301" i="4"/>
  <c r="Z300" i="4"/>
  <c r="Z299" i="4"/>
  <c r="Z298" i="4"/>
  <c r="Z297" i="4"/>
  <c r="Z296" i="4"/>
  <c r="Z295" i="4"/>
  <c r="Z294" i="4"/>
  <c r="Z293" i="4"/>
  <c r="Z292" i="4"/>
  <c r="Z291" i="4"/>
  <c r="Z290" i="4"/>
  <c r="Z289" i="4"/>
  <c r="Z288" i="4"/>
  <c r="Z287" i="4"/>
  <c r="Z286" i="4"/>
  <c r="Z285" i="4"/>
  <c r="Z284" i="4"/>
  <c r="Z283" i="4"/>
  <c r="Z282" i="4"/>
  <c r="Z281" i="4"/>
  <c r="Z280" i="4"/>
  <c r="Z279" i="4"/>
  <c r="Z278" i="4"/>
  <c r="Z277" i="4"/>
  <c r="Z276" i="4"/>
  <c r="Z275" i="4"/>
  <c r="Z274" i="4"/>
  <c r="Z273" i="4"/>
  <c r="Z272" i="4"/>
  <c r="Z271" i="4"/>
  <c r="Z270" i="4"/>
  <c r="Z269" i="4"/>
  <c r="Z268" i="4"/>
  <c r="Z267" i="4"/>
  <c r="Z266" i="4"/>
  <c r="Z265" i="4"/>
  <c r="Z264" i="4"/>
  <c r="Z263" i="4"/>
  <c r="Z262" i="4"/>
  <c r="Z261" i="4"/>
  <c r="Z260" i="4"/>
  <c r="Z259" i="4"/>
  <c r="Z258" i="4"/>
  <c r="Z257" i="4"/>
  <c r="Z256" i="4"/>
  <c r="Z255" i="4"/>
  <c r="Z254" i="4"/>
  <c r="Z253" i="4"/>
  <c r="Z252" i="4"/>
  <c r="Z251" i="4"/>
  <c r="Z250" i="4"/>
  <c r="Z249" i="4"/>
  <c r="Z248" i="4"/>
  <c r="Z247" i="4"/>
  <c r="Z246" i="4"/>
  <c r="Z245" i="4"/>
  <c r="Z244" i="4"/>
  <c r="Z243" i="4"/>
  <c r="Z242" i="4"/>
  <c r="Z241" i="4"/>
  <c r="Z240" i="4"/>
  <c r="Z239" i="4"/>
  <c r="Z238" i="4"/>
  <c r="Z237" i="4"/>
  <c r="Z236" i="4"/>
  <c r="Z235" i="4"/>
  <c r="Z234" i="4"/>
  <c r="Z233" i="4"/>
  <c r="Z232" i="4"/>
  <c r="Z231" i="4"/>
  <c r="Z230" i="4"/>
  <c r="Z229" i="4"/>
  <c r="Z228" i="4"/>
  <c r="Z227" i="4"/>
  <c r="Z226" i="4"/>
  <c r="Z225" i="4"/>
  <c r="Z224" i="4"/>
  <c r="Z223" i="4"/>
  <c r="Z222" i="4"/>
  <c r="Z221" i="4"/>
  <c r="Z220" i="4"/>
  <c r="Z219" i="4"/>
  <c r="Z218" i="4"/>
  <c r="Z217" i="4"/>
  <c r="Z216" i="4"/>
  <c r="Z215" i="4"/>
  <c r="Z214" i="4"/>
  <c r="Z213" i="4"/>
  <c r="Z212" i="4"/>
  <c r="Z211" i="4"/>
  <c r="Z210" i="4"/>
  <c r="Z209" i="4"/>
  <c r="Z208" i="4"/>
  <c r="Z207" i="4"/>
  <c r="Z206" i="4"/>
  <c r="Z205" i="4"/>
  <c r="Z204" i="4"/>
  <c r="Z203" i="4"/>
  <c r="Z202" i="4"/>
  <c r="Z201" i="4"/>
  <c r="Z200" i="4"/>
  <c r="Z199" i="4"/>
  <c r="Z198" i="4"/>
  <c r="Z197" i="4"/>
  <c r="Z196" i="4"/>
  <c r="Z195" i="4"/>
  <c r="Z194" i="4"/>
  <c r="Z193" i="4"/>
  <c r="Z192" i="4"/>
  <c r="Z191" i="4"/>
  <c r="Z190" i="4"/>
  <c r="Z189" i="4"/>
  <c r="Z188" i="4"/>
  <c r="Z187" i="4"/>
  <c r="Z186" i="4"/>
  <c r="Z185" i="4"/>
  <c r="Z184" i="4"/>
  <c r="Z183" i="4"/>
  <c r="Z182" i="4"/>
  <c r="Z181" i="4"/>
  <c r="Z180" i="4"/>
  <c r="Z179" i="4"/>
  <c r="Z178" i="4"/>
  <c r="Z177" i="4"/>
  <c r="Z176" i="4"/>
  <c r="Z175" i="4"/>
  <c r="Z174" i="4"/>
  <c r="Z173" i="4"/>
  <c r="Z172" i="4"/>
  <c r="Z171" i="4"/>
  <c r="Z170" i="4"/>
  <c r="Z169" i="4"/>
  <c r="Z168" i="4"/>
  <c r="Z167" i="4"/>
  <c r="Z166" i="4"/>
  <c r="Z165" i="4"/>
  <c r="Z164" i="4"/>
  <c r="Z163" i="4"/>
  <c r="Z162" i="4"/>
  <c r="Z161" i="4"/>
  <c r="Z160" i="4"/>
  <c r="Z159" i="4"/>
  <c r="Z158" i="4"/>
  <c r="Z157" i="4"/>
  <c r="Z156" i="4"/>
  <c r="Z155" i="4"/>
  <c r="Z154" i="4"/>
  <c r="Z153" i="4"/>
  <c r="Z152" i="4"/>
  <c r="Z151" i="4"/>
  <c r="Z150" i="4"/>
  <c r="Z149" i="4"/>
  <c r="Z148" i="4"/>
  <c r="Z147" i="4"/>
  <c r="Z146" i="4"/>
  <c r="Z145" i="4"/>
  <c r="Z144" i="4"/>
  <c r="Z143" i="4"/>
  <c r="Z142" i="4"/>
  <c r="Z141" i="4"/>
  <c r="Z140" i="4"/>
  <c r="Z139" i="4"/>
  <c r="Z138" i="4"/>
  <c r="Z137" i="4"/>
  <c r="Z136" i="4"/>
  <c r="Z135" i="4"/>
  <c r="Z134" i="4"/>
  <c r="Z133" i="4"/>
  <c r="Z132" i="4"/>
  <c r="Z131" i="4"/>
  <c r="Z130" i="4"/>
  <c r="Z129" i="4"/>
  <c r="Z128" i="4"/>
  <c r="Z127" i="4"/>
  <c r="Z126" i="4"/>
  <c r="Z125" i="4"/>
  <c r="Z124" i="4"/>
  <c r="Z123" i="4"/>
  <c r="Z122" i="4"/>
  <c r="Z121" i="4"/>
  <c r="Z120" i="4"/>
  <c r="Z119" i="4"/>
  <c r="Z118" i="4"/>
  <c r="Z117" i="4"/>
  <c r="Z116" i="4"/>
  <c r="Z115" i="4"/>
  <c r="Z114" i="4"/>
  <c r="Z113" i="4"/>
  <c r="Z112" i="4"/>
  <c r="Z111" i="4"/>
  <c r="Z110" i="4"/>
  <c r="Z109" i="4"/>
  <c r="Z108" i="4"/>
  <c r="Z107" i="4"/>
  <c r="Z106" i="4"/>
  <c r="Z105" i="4"/>
  <c r="Z104" i="4"/>
  <c r="Z103" i="4"/>
  <c r="Z102" i="4"/>
  <c r="Z101" i="4"/>
  <c r="Z100" i="4"/>
  <c r="Z99" i="4"/>
  <c r="Z98" i="4"/>
  <c r="Z97" i="4"/>
  <c r="Z96" i="4"/>
  <c r="Z95" i="4"/>
  <c r="Z94" i="4"/>
  <c r="Z93" i="4"/>
  <c r="Z92" i="4"/>
  <c r="Z91" i="4"/>
  <c r="Z90" i="4"/>
  <c r="Z89" i="4"/>
  <c r="Z88" i="4"/>
  <c r="Z87" i="4"/>
  <c r="Z86" i="4"/>
  <c r="Z85" i="4"/>
  <c r="Z84" i="4"/>
  <c r="Z83" i="4"/>
  <c r="Z82" i="4"/>
  <c r="Z81" i="4"/>
  <c r="Z80" i="4"/>
  <c r="Z79" i="4"/>
  <c r="Z78" i="4"/>
  <c r="Z77" i="4"/>
  <c r="Z76" i="4"/>
  <c r="Z75" i="4"/>
  <c r="Z74" i="4"/>
  <c r="Z73" i="4"/>
  <c r="Z72" i="4"/>
  <c r="Z71" i="4"/>
  <c r="Z70" i="4"/>
  <c r="Z69" i="4"/>
  <c r="Z68" i="4"/>
  <c r="Z67" i="4"/>
  <c r="Z66" i="4"/>
  <c r="Z65" i="4"/>
  <c r="Z64" i="4"/>
  <c r="Z63" i="4"/>
  <c r="Z62" i="4"/>
  <c r="Z61" i="4"/>
  <c r="Z60" i="4"/>
  <c r="Z59" i="4"/>
  <c r="Z58" i="4"/>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Z27" i="4"/>
  <c r="Z24" i="4"/>
  <c r="Z23" i="4"/>
  <c r="Z22" i="4"/>
  <c r="Z21" i="4"/>
  <c r="Z20" i="4"/>
  <c r="Z19" i="4"/>
  <c r="Z18" i="4"/>
  <c r="Z17" i="4"/>
  <c r="Z16" i="4"/>
  <c r="Z15" i="4"/>
  <c r="Z14" i="4"/>
  <c r="Z13" i="4"/>
  <c r="Z12" i="4"/>
  <c r="Z11"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7" i="4"/>
  <c r="V24" i="4"/>
  <c r="V23" i="4"/>
  <c r="V22" i="4"/>
  <c r="V21" i="4"/>
  <c r="V20" i="4"/>
  <c r="V19" i="4"/>
  <c r="V18" i="4"/>
  <c r="V17" i="4"/>
  <c r="V16" i="4"/>
  <c r="V15" i="4"/>
  <c r="V14" i="4"/>
  <c r="V13" i="4"/>
  <c r="V12" i="4"/>
  <c r="V11" i="4"/>
  <c r="R478" i="4"/>
  <c r="R477" i="4"/>
  <c r="R476" i="4"/>
  <c r="R475" i="4"/>
  <c r="R474" i="4"/>
  <c r="R473" i="4"/>
  <c r="R472" i="4"/>
  <c r="R471" i="4"/>
  <c r="R470" i="4"/>
  <c r="R469" i="4"/>
  <c r="R468" i="4"/>
  <c r="R467" i="4"/>
  <c r="R466" i="4"/>
  <c r="R465" i="4"/>
  <c r="R464" i="4"/>
  <c r="R463" i="4"/>
  <c r="R462" i="4"/>
  <c r="R461" i="4"/>
  <c r="R460" i="4"/>
  <c r="R459" i="4"/>
  <c r="R458" i="4"/>
  <c r="R457" i="4"/>
  <c r="R456" i="4"/>
  <c r="R455" i="4"/>
  <c r="R454" i="4"/>
  <c r="R453" i="4"/>
  <c r="R452" i="4"/>
  <c r="R451" i="4"/>
  <c r="R450" i="4"/>
  <c r="R449" i="4"/>
  <c r="R448" i="4"/>
  <c r="R447" i="4"/>
  <c r="R446" i="4"/>
  <c r="R445" i="4"/>
  <c r="R444" i="4"/>
  <c r="R443" i="4"/>
  <c r="R442" i="4"/>
  <c r="R441" i="4"/>
  <c r="R440" i="4"/>
  <c r="R439" i="4"/>
  <c r="R438" i="4"/>
  <c r="R437" i="4"/>
  <c r="R436" i="4"/>
  <c r="R435" i="4"/>
  <c r="R434" i="4"/>
  <c r="R433" i="4"/>
  <c r="R432" i="4"/>
  <c r="R431" i="4"/>
  <c r="R430" i="4"/>
  <c r="R429" i="4"/>
  <c r="R428" i="4"/>
  <c r="R427" i="4"/>
  <c r="R426" i="4"/>
  <c r="R425" i="4"/>
  <c r="R424" i="4"/>
  <c r="R423" i="4"/>
  <c r="R422" i="4"/>
  <c r="R421" i="4"/>
  <c r="R420" i="4"/>
  <c r="R419" i="4"/>
  <c r="R418" i="4"/>
  <c r="R417" i="4"/>
  <c r="R416" i="4"/>
  <c r="R415" i="4"/>
  <c r="R414" i="4"/>
  <c r="R413" i="4"/>
  <c r="R412" i="4"/>
  <c r="R411" i="4"/>
  <c r="R410" i="4"/>
  <c r="R409" i="4"/>
  <c r="R408" i="4"/>
  <c r="R407" i="4"/>
  <c r="R406" i="4"/>
  <c r="R405" i="4"/>
  <c r="R404" i="4"/>
  <c r="R403" i="4"/>
  <c r="R402" i="4"/>
  <c r="R401" i="4"/>
  <c r="R400" i="4"/>
  <c r="R399" i="4"/>
  <c r="R398" i="4"/>
  <c r="R397" i="4"/>
  <c r="R396" i="4"/>
  <c r="R395" i="4"/>
  <c r="R394" i="4"/>
  <c r="R393" i="4"/>
  <c r="R392" i="4"/>
  <c r="R391" i="4"/>
  <c r="R390" i="4"/>
  <c r="R389" i="4"/>
  <c r="R388" i="4"/>
  <c r="R387" i="4"/>
  <c r="R386" i="4"/>
  <c r="R385" i="4"/>
  <c r="R384" i="4"/>
  <c r="R383" i="4"/>
  <c r="R382" i="4"/>
  <c r="R381" i="4"/>
  <c r="R380" i="4"/>
  <c r="R379" i="4"/>
  <c r="R378" i="4"/>
  <c r="R377" i="4"/>
  <c r="R376" i="4"/>
  <c r="R375" i="4"/>
  <c r="R374" i="4"/>
  <c r="R373" i="4"/>
  <c r="R372" i="4"/>
  <c r="R371" i="4"/>
  <c r="R370" i="4"/>
  <c r="R369" i="4"/>
  <c r="R368" i="4"/>
  <c r="R367" i="4"/>
  <c r="R366" i="4"/>
  <c r="R365" i="4"/>
  <c r="R364" i="4"/>
  <c r="R363" i="4"/>
  <c r="R362" i="4"/>
  <c r="R361" i="4"/>
  <c r="R360" i="4"/>
  <c r="R359" i="4"/>
  <c r="R358" i="4"/>
  <c r="R357" i="4"/>
  <c r="R356" i="4"/>
  <c r="R355" i="4"/>
  <c r="R354" i="4"/>
  <c r="R353" i="4"/>
  <c r="R352" i="4"/>
  <c r="R351" i="4"/>
  <c r="R350" i="4"/>
  <c r="R349" i="4"/>
  <c r="R348" i="4"/>
  <c r="R347" i="4"/>
  <c r="R346" i="4"/>
  <c r="R345" i="4"/>
  <c r="R344" i="4"/>
  <c r="R343" i="4"/>
  <c r="R342" i="4"/>
  <c r="R341" i="4"/>
  <c r="R340" i="4"/>
  <c r="R339" i="4"/>
  <c r="R338" i="4"/>
  <c r="R337" i="4"/>
  <c r="R336" i="4"/>
  <c r="R335" i="4"/>
  <c r="R334" i="4"/>
  <c r="R333" i="4"/>
  <c r="R332" i="4"/>
  <c r="R331" i="4"/>
  <c r="R330" i="4"/>
  <c r="R329" i="4"/>
  <c r="R328" i="4"/>
  <c r="R327" i="4"/>
  <c r="R326" i="4"/>
  <c r="R325" i="4"/>
  <c r="R324" i="4"/>
  <c r="R323" i="4"/>
  <c r="R322" i="4"/>
  <c r="R321" i="4"/>
  <c r="R320" i="4"/>
  <c r="R319" i="4"/>
  <c r="R318" i="4"/>
  <c r="R317" i="4"/>
  <c r="R316" i="4"/>
  <c r="R315" i="4"/>
  <c r="R314" i="4"/>
  <c r="R313" i="4"/>
  <c r="R312" i="4"/>
  <c r="R311" i="4"/>
  <c r="R310" i="4"/>
  <c r="R309" i="4"/>
  <c r="R308" i="4"/>
  <c r="R307" i="4"/>
  <c r="R306" i="4"/>
  <c r="R305" i="4"/>
  <c r="R304" i="4"/>
  <c r="R303" i="4"/>
  <c r="R302" i="4"/>
  <c r="R301" i="4"/>
  <c r="R300" i="4"/>
  <c r="R299" i="4"/>
  <c r="R298" i="4"/>
  <c r="R297" i="4"/>
  <c r="R296" i="4"/>
  <c r="R295" i="4"/>
  <c r="R294" i="4"/>
  <c r="R293" i="4"/>
  <c r="R292" i="4"/>
  <c r="R291" i="4"/>
  <c r="R290" i="4"/>
  <c r="R289" i="4"/>
  <c r="R288" i="4"/>
  <c r="R287" i="4"/>
  <c r="R286" i="4"/>
  <c r="R285" i="4"/>
  <c r="R284" i="4"/>
  <c r="R283" i="4"/>
  <c r="R282" i="4"/>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250" i="4"/>
  <c r="R249" i="4"/>
  <c r="R248" i="4"/>
  <c r="R247" i="4"/>
  <c r="R246" i="4"/>
  <c r="R245" i="4"/>
  <c r="R244" i="4"/>
  <c r="R243" i="4"/>
  <c r="R242" i="4"/>
  <c r="R241" i="4"/>
  <c r="R240" i="4"/>
  <c r="R239" i="4"/>
  <c r="R238" i="4"/>
  <c r="R237" i="4"/>
  <c r="R236" i="4"/>
  <c r="R235" i="4"/>
  <c r="R234" i="4"/>
  <c r="R233"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7" i="4"/>
  <c r="R24" i="4"/>
  <c r="R23" i="4"/>
  <c r="R22" i="4"/>
  <c r="R21" i="4"/>
  <c r="R20" i="4"/>
  <c r="R19" i="4"/>
  <c r="R18" i="4"/>
  <c r="R17" i="4"/>
  <c r="R16" i="4"/>
  <c r="R15" i="4"/>
  <c r="R14" i="4"/>
  <c r="R13" i="4"/>
  <c r="R12" i="4"/>
  <c r="R11" i="4"/>
  <c r="N478" i="4"/>
  <c r="N477" i="4"/>
  <c r="N476" i="4"/>
  <c r="N475" i="4"/>
  <c r="N474" i="4"/>
  <c r="N473" i="4"/>
  <c r="N472" i="4"/>
  <c r="N471" i="4"/>
  <c r="N470" i="4"/>
  <c r="N469" i="4"/>
  <c r="N468" i="4"/>
  <c r="N467" i="4"/>
  <c r="N466" i="4"/>
  <c r="N465" i="4"/>
  <c r="N464" i="4"/>
  <c r="N463" i="4"/>
  <c r="N462" i="4"/>
  <c r="N461" i="4"/>
  <c r="N460" i="4"/>
  <c r="N459" i="4"/>
  <c r="N458" i="4"/>
  <c r="N457" i="4"/>
  <c r="N456" i="4"/>
  <c r="N455" i="4"/>
  <c r="N454" i="4"/>
  <c r="N453" i="4"/>
  <c r="N452" i="4"/>
  <c r="N451" i="4"/>
  <c r="N450" i="4"/>
  <c r="N449" i="4"/>
  <c r="N448" i="4"/>
  <c r="N447" i="4"/>
  <c r="N446" i="4"/>
  <c r="N445" i="4"/>
  <c r="N444" i="4"/>
  <c r="N443" i="4"/>
  <c r="N442" i="4"/>
  <c r="N441" i="4"/>
  <c r="N440" i="4"/>
  <c r="N439" i="4"/>
  <c r="N438" i="4"/>
  <c r="N437" i="4"/>
  <c r="N436" i="4"/>
  <c r="N435" i="4"/>
  <c r="N434" i="4"/>
  <c r="N433" i="4"/>
  <c r="N432" i="4"/>
  <c r="N431" i="4"/>
  <c r="N430" i="4"/>
  <c r="N429" i="4"/>
  <c r="N428" i="4"/>
  <c r="N427" i="4"/>
  <c r="N426" i="4"/>
  <c r="N425" i="4"/>
  <c r="N424" i="4"/>
  <c r="N423" i="4"/>
  <c r="N422" i="4"/>
  <c r="N421" i="4"/>
  <c r="N420" i="4"/>
  <c r="N419" i="4"/>
  <c r="N418" i="4"/>
  <c r="N417" i="4"/>
  <c r="N416" i="4"/>
  <c r="N415" i="4"/>
  <c r="N414" i="4"/>
  <c r="N413" i="4"/>
  <c r="N412" i="4"/>
  <c r="N411" i="4"/>
  <c r="N410" i="4"/>
  <c r="N409" i="4"/>
  <c r="N408" i="4"/>
  <c r="N407" i="4"/>
  <c r="N406" i="4"/>
  <c r="N405" i="4"/>
  <c r="N404" i="4"/>
  <c r="N403" i="4"/>
  <c r="N402" i="4"/>
  <c r="N401" i="4"/>
  <c r="N400" i="4"/>
  <c r="N399" i="4"/>
  <c r="N398" i="4"/>
  <c r="N397" i="4"/>
  <c r="N396" i="4"/>
  <c r="N395" i="4"/>
  <c r="N394" i="4"/>
  <c r="N393" i="4"/>
  <c r="N392" i="4"/>
  <c r="N391" i="4"/>
  <c r="N390" i="4"/>
  <c r="N389" i="4"/>
  <c r="N388" i="4"/>
  <c r="N387" i="4"/>
  <c r="N386" i="4"/>
  <c r="N385" i="4"/>
  <c r="N384" i="4"/>
  <c r="N383" i="4"/>
  <c r="N382" i="4"/>
  <c r="N381" i="4"/>
  <c r="N380" i="4"/>
  <c r="N379" i="4"/>
  <c r="N378" i="4"/>
  <c r="N377" i="4"/>
  <c r="N376" i="4"/>
  <c r="N375" i="4"/>
  <c r="N374" i="4"/>
  <c r="N373" i="4"/>
  <c r="N372" i="4"/>
  <c r="N371" i="4"/>
  <c r="N370" i="4"/>
  <c r="N369" i="4"/>
  <c r="N368" i="4"/>
  <c r="N367" i="4"/>
  <c r="N366" i="4"/>
  <c r="N365" i="4"/>
  <c r="N364" i="4"/>
  <c r="N363" i="4"/>
  <c r="N362" i="4"/>
  <c r="N361" i="4"/>
  <c r="N360" i="4"/>
  <c r="N359" i="4"/>
  <c r="N358" i="4"/>
  <c r="N357" i="4"/>
  <c r="N356" i="4"/>
  <c r="N355" i="4"/>
  <c r="N354" i="4"/>
  <c r="N353" i="4"/>
  <c r="N352" i="4"/>
  <c r="N351" i="4"/>
  <c r="N350" i="4"/>
  <c r="N349" i="4"/>
  <c r="N348" i="4"/>
  <c r="N347" i="4"/>
  <c r="N346" i="4"/>
  <c r="N345" i="4"/>
  <c r="N344" i="4"/>
  <c r="N343" i="4"/>
  <c r="N342" i="4"/>
  <c r="N341" i="4"/>
  <c r="N340" i="4"/>
  <c r="N339" i="4"/>
  <c r="N338" i="4"/>
  <c r="N337" i="4"/>
  <c r="N336" i="4"/>
  <c r="N335" i="4"/>
  <c r="N334" i="4"/>
  <c r="N333" i="4"/>
  <c r="N332" i="4"/>
  <c r="N331" i="4"/>
  <c r="N330" i="4"/>
  <c r="N329" i="4"/>
  <c r="N328" i="4"/>
  <c r="N327" i="4"/>
  <c r="N326" i="4"/>
  <c r="N325" i="4"/>
  <c r="N324" i="4"/>
  <c r="N323" i="4"/>
  <c r="N322" i="4"/>
  <c r="N321" i="4"/>
  <c r="N320" i="4"/>
  <c r="N319" i="4"/>
  <c r="N318" i="4"/>
  <c r="N317" i="4"/>
  <c r="N316" i="4"/>
  <c r="N315" i="4"/>
  <c r="N314" i="4"/>
  <c r="N313" i="4"/>
  <c r="N312" i="4"/>
  <c r="N311" i="4"/>
  <c r="N310" i="4"/>
  <c r="N309" i="4"/>
  <c r="N308" i="4"/>
  <c r="N307" i="4"/>
  <c r="N306" i="4"/>
  <c r="N305" i="4"/>
  <c r="N304" i="4"/>
  <c r="N303" i="4"/>
  <c r="N302" i="4"/>
  <c r="N301" i="4"/>
  <c r="N300" i="4"/>
  <c r="N299" i="4"/>
  <c r="N298" i="4"/>
  <c r="N297" i="4"/>
  <c r="N296" i="4"/>
  <c r="N295" i="4"/>
  <c r="N294" i="4"/>
  <c r="N293" i="4"/>
  <c r="N292" i="4"/>
  <c r="N291" i="4"/>
  <c r="N290" i="4"/>
  <c r="N289" i="4"/>
  <c r="N288" i="4"/>
  <c r="N287" i="4"/>
  <c r="N286" i="4"/>
  <c r="N285" i="4"/>
  <c r="N284" i="4"/>
  <c r="N283" i="4"/>
  <c r="N282" i="4"/>
  <c r="N281" i="4"/>
  <c r="N280" i="4"/>
  <c r="N279" i="4"/>
  <c r="N278" i="4"/>
  <c r="N277" i="4"/>
  <c r="N276" i="4"/>
  <c r="N275" i="4"/>
  <c r="N274" i="4"/>
  <c r="N273" i="4"/>
  <c r="N272" i="4"/>
  <c r="N271" i="4"/>
  <c r="N270" i="4"/>
  <c r="N269" i="4"/>
  <c r="N268" i="4"/>
  <c r="N267" i="4"/>
  <c r="N266" i="4"/>
  <c r="N265" i="4"/>
  <c r="N264" i="4"/>
  <c r="N263" i="4"/>
  <c r="N262" i="4"/>
  <c r="N261" i="4"/>
  <c r="N260" i="4"/>
  <c r="N259" i="4"/>
  <c r="N258" i="4"/>
  <c r="N257" i="4"/>
  <c r="N256" i="4"/>
  <c r="N255" i="4"/>
  <c r="N254" i="4"/>
  <c r="N253" i="4"/>
  <c r="N252" i="4"/>
  <c r="N251" i="4"/>
  <c r="N250" i="4"/>
  <c r="N249" i="4"/>
  <c r="N248" i="4"/>
  <c r="N247" i="4"/>
  <c r="N246" i="4"/>
  <c r="N245" i="4"/>
  <c r="N244" i="4"/>
  <c r="N243" i="4"/>
  <c r="N242" i="4"/>
  <c r="N241" i="4"/>
  <c r="N240" i="4"/>
  <c r="N239" i="4"/>
  <c r="N238" i="4"/>
  <c r="N237" i="4"/>
  <c r="N236" i="4"/>
  <c r="N235" i="4"/>
  <c r="N234" i="4"/>
  <c r="N233" i="4"/>
  <c r="N232" i="4"/>
  <c r="N231" i="4"/>
  <c r="N230" i="4"/>
  <c r="N229" i="4"/>
  <c r="N228" i="4"/>
  <c r="N227" i="4"/>
  <c r="N226" i="4"/>
  <c r="N225" i="4"/>
  <c r="N224" i="4"/>
  <c r="N223" i="4"/>
  <c r="N222" i="4"/>
  <c r="N221" i="4"/>
  <c r="N220" i="4"/>
  <c r="N219" i="4"/>
  <c r="N218" i="4"/>
  <c r="N217" i="4"/>
  <c r="N216" i="4"/>
  <c r="N215" i="4"/>
  <c r="N214" i="4"/>
  <c r="N213" i="4"/>
  <c r="N212" i="4"/>
  <c r="N211" i="4"/>
  <c r="N210" i="4"/>
  <c r="N209" i="4"/>
  <c r="N208" i="4"/>
  <c r="N207" i="4"/>
  <c r="N206" i="4"/>
  <c r="N205" i="4"/>
  <c r="N204" i="4"/>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7" i="4"/>
  <c r="N24" i="4"/>
  <c r="N23" i="4"/>
  <c r="N22" i="4"/>
  <c r="N21" i="4"/>
  <c r="N20" i="4"/>
  <c r="N19" i="4"/>
  <c r="N18" i="4"/>
  <c r="N17" i="4"/>
  <c r="N16" i="4"/>
  <c r="N15" i="4"/>
  <c r="N14" i="4"/>
  <c r="N13" i="4"/>
  <c r="N12" i="4"/>
  <c r="N11" i="4"/>
  <c r="J478" i="4"/>
  <c r="J477" i="4"/>
  <c r="J476" i="4"/>
  <c r="J475" i="4"/>
  <c r="J474" i="4"/>
  <c r="J473" i="4"/>
  <c r="J472" i="4"/>
  <c r="J471" i="4"/>
  <c r="J470" i="4"/>
  <c r="J469" i="4"/>
  <c r="J468" i="4"/>
  <c r="J467" i="4"/>
  <c r="J466" i="4"/>
  <c r="J465" i="4"/>
  <c r="J464" i="4"/>
  <c r="J463" i="4"/>
  <c r="J462" i="4"/>
  <c r="J461" i="4"/>
  <c r="J460" i="4"/>
  <c r="J459" i="4"/>
  <c r="J458" i="4"/>
  <c r="J457" i="4"/>
  <c r="J456" i="4"/>
  <c r="J455" i="4"/>
  <c r="J454" i="4"/>
  <c r="J453" i="4"/>
  <c r="J452" i="4"/>
  <c r="J451" i="4"/>
  <c r="J450" i="4"/>
  <c r="J449" i="4"/>
  <c r="J448" i="4"/>
  <c r="J447" i="4"/>
  <c r="J446" i="4"/>
  <c r="J445" i="4"/>
  <c r="J444" i="4"/>
  <c r="J443" i="4"/>
  <c r="J442" i="4"/>
  <c r="J441" i="4"/>
  <c r="J440" i="4"/>
  <c r="J439" i="4"/>
  <c r="J438" i="4"/>
  <c r="J437" i="4"/>
  <c r="J436" i="4"/>
  <c r="J435" i="4"/>
  <c r="J434" i="4"/>
  <c r="J433" i="4"/>
  <c r="J432" i="4"/>
  <c r="J431" i="4"/>
  <c r="J430" i="4"/>
  <c r="J429" i="4"/>
  <c r="J428" i="4"/>
  <c r="J427" i="4"/>
  <c r="J426" i="4"/>
  <c r="J425" i="4"/>
  <c r="J424" i="4"/>
  <c r="J423" i="4"/>
  <c r="J422" i="4"/>
  <c r="J421" i="4"/>
  <c r="J420" i="4"/>
  <c r="J419" i="4"/>
  <c r="J418" i="4"/>
  <c r="J417" i="4"/>
  <c r="J416" i="4"/>
  <c r="J415" i="4"/>
  <c r="J414" i="4"/>
  <c r="J413" i="4"/>
  <c r="J412" i="4"/>
  <c r="J411" i="4"/>
  <c r="J410" i="4"/>
  <c r="J409" i="4"/>
  <c r="J408" i="4"/>
  <c r="J407" i="4"/>
  <c r="J406" i="4"/>
  <c r="J405" i="4"/>
  <c r="J404" i="4"/>
  <c r="J403" i="4"/>
  <c r="J402" i="4"/>
  <c r="J401" i="4"/>
  <c r="J400" i="4"/>
  <c r="J399" i="4"/>
  <c r="J398" i="4"/>
  <c r="J397" i="4"/>
  <c r="J396" i="4"/>
  <c r="J395" i="4"/>
  <c r="J394" i="4"/>
  <c r="J393" i="4"/>
  <c r="J392" i="4"/>
  <c r="J391" i="4"/>
  <c r="J390" i="4"/>
  <c r="J389" i="4"/>
  <c r="J388" i="4"/>
  <c r="J387" i="4"/>
  <c r="J386" i="4"/>
  <c r="J385" i="4"/>
  <c r="J384" i="4"/>
  <c r="J383" i="4"/>
  <c r="J382" i="4"/>
  <c r="J381" i="4"/>
  <c r="J380" i="4"/>
  <c r="J379" i="4"/>
  <c r="J378" i="4"/>
  <c r="J377" i="4"/>
  <c r="J376" i="4"/>
  <c r="J375" i="4"/>
  <c r="J374" i="4"/>
  <c r="J373" i="4"/>
  <c r="J372" i="4"/>
  <c r="J371" i="4"/>
  <c r="J370" i="4"/>
  <c r="J369" i="4"/>
  <c r="J368" i="4"/>
  <c r="J367" i="4"/>
  <c r="J366" i="4"/>
  <c r="J365" i="4"/>
  <c r="J364" i="4"/>
  <c r="J363" i="4"/>
  <c r="J362" i="4"/>
  <c r="J361" i="4"/>
  <c r="J360" i="4"/>
  <c r="J359" i="4"/>
  <c r="J358" i="4"/>
  <c r="J357" i="4"/>
  <c r="J356" i="4"/>
  <c r="J355" i="4"/>
  <c r="J354" i="4"/>
  <c r="J353" i="4"/>
  <c r="J352" i="4"/>
  <c r="J351" i="4"/>
  <c r="J350" i="4"/>
  <c r="J349" i="4"/>
  <c r="J348" i="4"/>
  <c r="J347" i="4"/>
  <c r="J346" i="4"/>
  <c r="J345" i="4"/>
  <c r="J344" i="4"/>
  <c r="J343" i="4"/>
  <c r="J342" i="4"/>
  <c r="J341" i="4"/>
  <c r="J340" i="4"/>
  <c r="J339" i="4"/>
  <c r="J338" i="4"/>
  <c r="J337" i="4"/>
  <c r="J336" i="4"/>
  <c r="J335" i="4"/>
  <c r="J334" i="4"/>
  <c r="J333" i="4"/>
  <c r="J332" i="4"/>
  <c r="J331" i="4"/>
  <c r="J330" i="4"/>
  <c r="J329" i="4"/>
  <c r="J328" i="4"/>
  <c r="J327" i="4"/>
  <c r="J326" i="4"/>
  <c r="J325" i="4"/>
  <c r="J324" i="4"/>
  <c r="J323" i="4"/>
  <c r="J322" i="4"/>
  <c r="J321" i="4"/>
  <c r="J320" i="4"/>
  <c r="J319" i="4"/>
  <c r="J318" i="4"/>
  <c r="J317" i="4"/>
  <c r="J316" i="4"/>
  <c r="J315" i="4"/>
  <c r="J314" i="4"/>
  <c r="J313" i="4"/>
  <c r="J312" i="4"/>
  <c r="J311" i="4"/>
  <c r="J310" i="4"/>
  <c r="J309" i="4"/>
  <c r="J308" i="4"/>
  <c r="J307" i="4"/>
  <c r="J306" i="4"/>
  <c r="J305" i="4"/>
  <c r="J304" i="4"/>
  <c r="J303" i="4"/>
  <c r="J302" i="4"/>
  <c r="J301" i="4"/>
  <c r="J300" i="4"/>
  <c r="J299" i="4"/>
  <c r="J298" i="4"/>
  <c r="J297" i="4"/>
  <c r="J296" i="4"/>
  <c r="J295" i="4"/>
  <c r="J294" i="4"/>
  <c r="J293" i="4"/>
  <c r="J292" i="4"/>
  <c r="J291" i="4"/>
  <c r="J290" i="4"/>
  <c r="J289" i="4"/>
  <c r="J288" i="4"/>
  <c r="J287" i="4"/>
  <c r="J286" i="4"/>
  <c r="J285" i="4"/>
  <c r="J284" i="4"/>
  <c r="J283" i="4"/>
  <c r="J282" i="4"/>
  <c r="J281" i="4"/>
  <c r="J280" i="4"/>
  <c r="J279" i="4"/>
  <c r="J278" i="4"/>
  <c r="J277" i="4"/>
  <c r="J276" i="4"/>
  <c r="J275" i="4"/>
  <c r="J274" i="4"/>
  <c r="J273" i="4"/>
  <c r="J272" i="4"/>
  <c r="J271" i="4"/>
  <c r="J270" i="4"/>
  <c r="J269" i="4"/>
  <c r="J268" i="4"/>
  <c r="J267" i="4"/>
  <c r="J266" i="4"/>
  <c r="J265" i="4"/>
  <c r="J264" i="4"/>
  <c r="J263" i="4"/>
  <c r="J262" i="4"/>
  <c r="J261" i="4"/>
  <c r="J260" i="4"/>
  <c r="J259" i="4"/>
  <c r="J258" i="4"/>
  <c r="J257" i="4"/>
  <c r="J256" i="4"/>
  <c r="J255" i="4"/>
  <c r="J254" i="4"/>
  <c r="J253" i="4"/>
  <c r="J252" i="4"/>
  <c r="J251" i="4"/>
  <c r="J250" i="4"/>
  <c r="J249" i="4"/>
  <c r="J248" i="4"/>
  <c r="J247" i="4"/>
  <c r="J246" i="4"/>
  <c r="J245" i="4"/>
  <c r="J244" i="4"/>
  <c r="J243" i="4"/>
  <c r="J242" i="4"/>
  <c r="J241" i="4"/>
  <c r="J240" i="4"/>
  <c r="J239" i="4"/>
  <c r="J238" i="4"/>
  <c r="J237" i="4"/>
  <c r="J236" i="4"/>
  <c r="J235" i="4"/>
  <c r="J234" i="4"/>
  <c r="J233" i="4"/>
  <c r="J232" i="4"/>
  <c r="J231" i="4"/>
  <c r="J230" i="4"/>
  <c r="J229" i="4"/>
  <c r="J228" i="4"/>
  <c r="J227" i="4"/>
  <c r="J226" i="4"/>
  <c r="J225" i="4"/>
  <c r="J224" i="4"/>
  <c r="J223" i="4"/>
  <c r="J222" i="4"/>
  <c r="J221" i="4"/>
  <c r="J220" i="4"/>
  <c r="J219" i="4"/>
  <c r="J218" i="4"/>
  <c r="J217" i="4"/>
  <c r="J216" i="4"/>
  <c r="J215" i="4"/>
  <c r="J214" i="4"/>
  <c r="J213" i="4"/>
  <c r="J212" i="4"/>
  <c r="J211" i="4"/>
  <c r="J210" i="4"/>
  <c r="J209" i="4"/>
  <c r="J208" i="4"/>
  <c r="J207" i="4"/>
  <c r="J206" i="4"/>
  <c r="J205" i="4"/>
  <c r="J204" i="4"/>
  <c r="J203" i="4"/>
  <c r="J202" i="4"/>
  <c r="J201" i="4"/>
  <c r="J200" i="4"/>
  <c r="J199" i="4"/>
  <c r="J198" i="4"/>
  <c r="J197" i="4"/>
  <c r="J196" i="4"/>
  <c r="J195" i="4"/>
  <c r="J194" i="4"/>
  <c r="J193" i="4"/>
  <c r="J192" i="4"/>
  <c r="J191" i="4"/>
  <c r="J190" i="4"/>
  <c r="J189" i="4"/>
  <c r="J188" i="4"/>
  <c r="J187" i="4"/>
  <c r="J186" i="4"/>
  <c r="J185" i="4"/>
  <c r="J184" i="4"/>
  <c r="J183" i="4"/>
  <c r="J182" i="4"/>
  <c r="J181" i="4"/>
  <c r="J180" i="4"/>
  <c r="J179" i="4"/>
  <c r="J178" i="4"/>
  <c r="J177" i="4"/>
  <c r="J176" i="4"/>
  <c r="J175" i="4"/>
  <c r="J174" i="4"/>
  <c r="J173" i="4"/>
  <c r="J172" i="4"/>
  <c r="J171" i="4"/>
  <c r="J170" i="4"/>
  <c r="J169" i="4"/>
  <c r="J168" i="4"/>
  <c r="J167" i="4"/>
  <c r="J166" i="4"/>
  <c r="J165" i="4"/>
  <c r="J164" i="4"/>
  <c r="J163" i="4"/>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7" i="4"/>
  <c r="J24" i="4"/>
  <c r="J23" i="4"/>
  <c r="J22" i="4"/>
  <c r="J21" i="4"/>
  <c r="J20" i="4"/>
  <c r="J19" i="4"/>
  <c r="J18" i="4"/>
  <c r="J17" i="4"/>
  <c r="J16" i="4"/>
  <c r="J15" i="4"/>
  <c r="J14" i="4"/>
  <c r="J13" i="4"/>
  <c r="J12" i="4"/>
  <c r="J11"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AD10" i="4"/>
  <c r="AD9" i="4"/>
  <c r="AD8" i="4"/>
  <c r="AD7" i="4"/>
  <c r="R10" i="4"/>
  <c r="R9" i="4"/>
  <c r="R8" i="4"/>
  <c r="R7" i="4"/>
  <c r="C7" i="4"/>
  <c r="C8"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C12" i="9" l="1"/>
  <c r="E53" i="2"/>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0" i="4"/>
  <c r="A29" i="4"/>
  <c r="A28" i="4"/>
  <c r="A27" i="4"/>
  <c r="A26" i="4"/>
  <c r="A25" i="4"/>
  <c r="A24" i="4"/>
  <c r="A23" i="4"/>
  <c r="A22" i="4"/>
  <c r="A21" i="4"/>
  <c r="A20" i="4"/>
  <c r="A19" i="4"/>
  <c r="A18" i="4"/>
  <c r="A17" i="4"/>
  <c r="A16" i="4"/>
  <c r="A15" i="4"/>
  <c r="A14" i="4"/>
  <c r="A13" i="4"/>
  <c r="A12" i="4"/>
  <c r="A11" i="4"/>
  <c r="A10" i="4"/>
  <c r="A9" i="4"/>
  <c r="A8" i="4"/>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97" i="7"/>
  <c r="A96" i="7"/>
  <c r="A95" i="7"/>
  <c r="A94" i="7"/>
  <c r="A93" i="7"/>
  <c r="A90" i="7"/>
  <c r="A89" i="7"/>
  <c r="A88" i="7"/>
  <c r="A87" i="7"/>
  <c r="A86" i="7"/>
  <c r="A85" i="7"/>
  <c r="A84" i="7"/>
  <c r="A83" i="7"/>
  <c r="A82" i="7"/>
  <c r="A81" i="7"/>
  <c r="A80" i="7"/>
  <c r="A79" i="7"/>
  <c r="A78" i="7"/>
  <c r="A77" i="7"/>
  <c r="A76" i="7"/>
  <c r="A75" i="7"/>
  <c r="A74" i="7"/>
  <c r="A73" i="7"/>
  <c r="A72" i="7"/>
  <c r="A71" i="7"/>
  <c r="A70" i="7"/>
  <c r="A69" i="7"/>
  <c r="A67" i="7"/>
  <c r="A66" i="7"/>
  <c r="A65" i="7"/>
  <c r="A64" i="7"/>
  <c r="A63" i="7"/>
  <c r="A62" i="7"/>
  <c r="A61" i="7"/>
  <c r="A60" i="7"/>
  <c r="A59" i="7"/>
  <c r="A58" i="7"/>
  <c r="A57" i="7"/>
  <c r="A56" i="7"/>
  <c r="A55" i="7"/>
  <c r="A54" i="7"/>
  <c r="A53" i="7"/>
  <c r="A52" i="7"/>
  <c r="A50" i="7"/>
  <c r="A49" i="7"/>
  <c r="A48" i="7"/>
  <c r="A47" i="7"/>
  <c r="A46" i="7"/>
  <c r="A45" i="7"/>
  <c r="A44" i="7"/>
  <c r="A43" i="7"/>
  <c r="A42" i="7"/>
  <c r="A41" i="7"/>
  <c r="A40"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X5" i="7" l="1"/>
  <c r="C15" i="9"/>
  <c r="T9" i="9" s="1"/>
  <c r="C36" i="9"/>
  <c r="S8" i="9"/>
  <c r="AB478" i="4"/>
  <c r="Z478" i="4" s="1"/>
  <c r="Z10" i="4"/>
  <c r="Z9" i="4"/>
  <c r="Z8" i="4"/>
  <c r="Z7" i="4"/>
  <c r="H6" i="4"/>
  <c r="P6" i="5" s="1"/>
  <c r="AI6" i="4"/>
  <c r="AH6" i="4" s="1"/>
  <c r="AF6" i="4"/>
  <c r="P12" i="5" s="1"/>
  <c r="AE6" i="4"/>
  <c r="O12" i="5" s="1"/>
  <c r="AD6" i="4"/>
  <c r="AC6" i="4"/>
  <c r="Q11" i="5" s="1"/>
  <c r="AA6" i="4"/>
  <c r="O11" i="5" s="1"/>
  <c r="X6" i="4"/>
  <c r="P10" i="5" s="1"/>
  <c r="W6" i="4"/>
  <c r="O10" i="5" s="1"/>
  <c r="U6" i="4"/>
  <c r="Q9" i="5" s="1"/>
  <c r="T6" i="4"/>
  <c r="P9" i="5" s="1"/>
  <c r="R6" i="4"/>
  <c r="Q6" i="4"/>
  <c r="Q8" i="5" s="1"/>
  <c r="O6" i="4"/>
  <c r="O8" i="5" s="1"/>
  <c r="L6" i="4"/>
  <c r="P7" i="5" s="1"/>
  <c r="K6" i="4"/>
  <c r="O7" i="5" s="1"/>
  <c r="G6" i="4"/>
  <c r="O6" i="5" s="1"/>
  <c r="S9" i="9" l="1"/>
  <c r="U9" i="9"/>
  <c r="J29" i="2"/>
  <c r="R9" i="5"/>
  <c r="S12" i="5"/>
  <c r="J33" i="2"/>
  <c r="O13" i="5"/>
  <c r="S13" i="5" s="1"/>
  <c r="J32" i="2"/>
  <c r="R12" i="5"/>
  <c r="Z6" i="4"/>
  <c r="I57" i="2"/>
  <c r="I58" i="2" s="1"/>
  <c r="J57" i="2"/>
  <c r="J58" i="2" s="1"/>
  <c r="K53" i="2"/>
  <c r="V10" i="4"/>
  <c r="V9" i="4"/>
  <c r="V8" i="4"/>
  <c r="C475" i="4"/>
  <c r="C471" i="4"/>
  <c r="C465" i="4"/>
  <c r="C459" i="4"/>
  <c r="C455" i="4"/>
  <c r="C449" i="4"/>
  <c r="C443" i="4"/>
  <c r="C439" i="4"/>
  <c r="C433" i="4"/>
  <c r="C427" i="4"/>
  <c r="C423" i="4"/>
  <c r="C417" i="4"/>
  <c r="B417" i="4" s="1"/>
  <c r="C411" i="4"/>
  <c r="B411" i="4" s="1"/>
  <c r="C407" i="4"/>
  <c r="B407" i="4" s="1"/>
  <c r="C403" i="4"/>
  <c r="B403" i="4" s="1"/>
  <c r="C399" i="4"/>
  <c r="B399" i="4" s="1"/>
  <c r="C395" i="4"/>
  <c r="B395" i="4" s="1"/>
  <c r="C391" i="4"/>
  <c r="B391" i="4" s="1"/>
  <c r="C387" i="4"/>
  <c r="B387" i="4" s="1"/>
  <c r="AB6" i="4"/>
  <c r="P11" i="5" s="1"/>
  <c r="S11" i="5" s="1"/>
  <c r="S6" i="4"/>
  <c r="O9" i="5" s="1"/>
  <c r="S9" i="5" s="1"/>
  <c r="C469" i="4"/>
  <c r="C453" i="4"/>
  <c r="C437" i="4"/>
  <c r="C421" i="4"/>
  <c r="C477" i="4"/>
  <c r="C473" i="4"/>
  <c r="C467" i="4"/>
  <c r="C463" i="4"/>
  <c r="C461" i="4"/>
  <c r="C457" i="4"/>
  <c r="C451" i="4"/>
  <c r="C447" i="4"/>
  <c r="C445" i="4"/>
  <c r="C441" i="4"/>
  <c r="C435" i="4"/>
  <c r="C431" i="4"/>
  <c r="C429" i="4"/>
  <c r="C425" i="4"/>
  <c r="C419" i="4"/>
  <c r="C415" i="4"/>
  <c r="B415" i="4" s="1"/>
  <c r="C413" i="4"/>
  <c r="B413" i="4" s="1"/>
  <c r="C409" i="4"/>
  <c r="B409" i="4" s="1"/>
  <c r="C405" i="4"/>
  <c r="B405" i="4" s="1"/>
  <c r="C402" i="4"/>
  <c r="B402" i="4" s="1"/>
  <c r="C401" i="4"/>
  <c r="B401" i="4" s="1"/>
  <c r="C397" i="4"/>
  <c r="B397" i="4" s="1"/>
  <c r="C393" i="4"/>
  <c r="B393" i="4" s="1"/>
  <c r="C389" i="4"/>
  <c r="B389" i="4" s="1"/>
  <c r="B9" i="2"/>
  <c r="B8" i="2"/>
  <c r="B7" i="2"/>
  <c r="O10" i="2"/>
  <c r="O11" i="2"/>
  <c r="C16" i="9" l="1"/>
  <c r="C39" i="9" s="1"/>
  <c r="C41" i="9" s="1"/>
  <c r="K58" i="2"/>
  <c r="J31" i="2"/>
  <c r="R11" i="5"/>
  <c r="O14" i="5"/>
  <c r="Y6" i="4"/>
  <c r="Q10" i="5" s="1"/>
  <c r="V7" i="4"/>
  <c r="N9" i="4"/>
  <c r="J9" i="4" s="1"/>
  <c r="D9" i="4"/>
  <c r="D11" i="4"/>
  <c r="D13" i="4"/>
  <c r="D15" i="4"/>
  <c r="D17" i="4"/>
  <c r="D19" i="4"/>
  <c r="D21" i="4"/>
  <c r="D23" i="4"/>
  <c r="D25" i="4"/>
  <c r="D27" i="4"/>
  <c r="D29" i="4"/>
  <c r="D31" i="4"/>
  <c r="D33" i="4"/>
  <c r="D34" i="4"/>
  <c r="D36" i="4"/>
  <c r="D38" i="4"/>
  <c r="D40" i="4"/>
  <c r="D42" i="4"/>
  <c r="D44" i="4"/>
  <c r="B46" i="4"/>
  <c r="U45" i="7" s="1"/>
  <c r="D46" i="4"/>
  <c r="D48" i="4"/>
  <c r="D50" i="4"/>
  <c r="D52" i="4"/>
  <c r="B54" i="4"/>
  <c r="U53" i="7" s="1"/>
  <c r="D56" i="4"/>
  <c r="D58" i="4"/>
  <c r="D60" i="4"/>
  <c r="D62" i="4"/>
  <c r="B62" i="4" s="1"/>
  <c r="U61" i="7" s="1"/>
  <c r="D65" i="4"/>
  <c r="D67" i="4"/>
  <c r="D69" i="4"/>
  <c r="B69" i="4" s="1"/>
  <c r="U68" i="7" s="1"/>
  <c r="D71" i="4"/>
  <c r="D73" i="4"/>
  <c r="D75" i="4"/>
  <c r="B77" i="4"/>
  <c r="U76" i="7" s="1"/>
  <c r="D77" i="4"/>
  <c r="D79" i="4"/>
  <c r="D81" i="4"/>
  <c r="D83" i="4"/>
  <c r="D85" i="4"/>
  <c r="B85" i="4" s="1"/>
  <c r="U84" i="7" s="1"/>
  <c r="D87" i="4"/>
  <c r="B87" i="4" s="1"/>
  <c r="U86" i="7" s="1"/>
  <c r="D89" i="4"/>
  <c r="B89" i="4" s="1"/>
  <c r="U88" i="7" s="1"/>
  <c r="D91" i="4"/>
  <c r="B91" i="4" s="1"/>
  <c r="U90" i="7" s="1"/>
  <c r="D92" i="4"/>
  <c r="B92" i="4" s="1"/>
  <c r="U92" i="7" s="1"/>
  <c r="D94" i="4"/>
  <c r="B94" i="4" s="1"/>
  <c r="U94" i="7" s="1"/>
  <c r="D96" i="4"/>
  <c r="D99" i="4"/>
  <c r="D101" i="4"/>
  <c r="B101" i="4" s="1"/>
  <c r="U101" i="7" s="1"/>
  <c r="D103" i="4"/>
  <c r="D105" i="4"/>
  <c r="D107" i="4"/>
  <c r="D109" i="4"/>
  <c r="B109" i="4" s="1"/>
  <c r="U109" i="7" s="1"/>
  <c r="D111" i="4"/>
  <c r="D113" i="4"/>
  <c r="D115" i="4"/>
  <c r="D117" i="4"/>
  <c r="B117" i="4" s="1"/>
  <c r="U117" i="7" s="1"/>
  <c r="D119" i="4"/>
  <c r="D121" i="4"/>
  <c r="D123" i="4"/>
  <c r="D125" i="4"/>
  <c r="D127" i="4"/>
  <c r="D129" i="4"/>
  <c r="D131" i="4"/>
  <c r="D133" i="4"/>
  <c r="B133" i="4" s="1"/>
  <c r="U133" i="7" s="1"/>
  <c r="D135" i="4"/>
  <c r="E137" i="4"/>
  <c r="D137" i="4"/>
  <c r="D139" i="4"/>
  <c r="E141" i="4"/>
  <c r="D141" i="4"/>
  <c r="D143" i="4"/>
  <c r="E145" i="4"/>
  <c r="D145" i="4"/>
  <c r="D147" i="4"/>
  <c r="E149" i="4"/>
  <c r="D149" i="4"/>
  <c r="D151" i="4"/>
  <c r="E153" i="4"/>
  <c r="D153" i="4"/>
  <c r="D155" i="4"/>
  <c r="E157" i="4"/>
  <c r="D157" i="4"/>
  <c r="D159" i="4"/>
  <c r="E161" i="4"/>
  <c r="D161" i="4"/>
  <c r="D163" i="4"/>
  <c r="E165" i="4"/>
  <c r="D165" i="4"/>
  <c r="D167" i="4"/>
  <c r="E169" i="4"/>
  <c r="D169" i="4"/>
  <c r="D171" i="4"/>
  <c r="E173" i="4"/>
  <c r="D173" i="4"/>
  <c r="D175" i="4"/>
  <c r="E177" i="4"/>
  <c r="D177" i="4"/>
  <c r="D179" i="4"/>
  <c r="E181" i="4"/>
  <c r="D181" i="4"/>
  <c r="D183" i="4"/>
  <c r="E185" i="4"/>
  <c r="D185" i="4"/>
  <c r="D187" i="4"/>
  <c r="E189" i="4"/>
  <c r="D189" i="4"/>
  <c r="D191" i="4"/>
  <c r="E193" i="4"/>
  <c r="D193" i="4"/>
  <c r="D195" i="4"/>
  <c r="D197" i="4"/>
  <c r="D199" i="4"/>
  <c r="D201" i="4"/>
  <c r="D203" i="4"/>
  <c r="D205" i="4"/>
  <c r="D207" i="4"/>
  <c r="D209" i="4"/>
  <c r="D211" i="4"/>
  <c r="D213" i="4"/>
  <c r="D215" i="4"/>
  <c r="D217" i="4"/>
  <c r="D219" i="4"/>
  <c r="D221" i="4"/>
  <c r="D223" i="4"/>
  <c r="B223" i="4" s="1"/>
  <c r="D225" i="4"/>
  <c r="B225" i="4" s="1"/>
  <c r="D227" i="4"/>
  <c r="B227" i="4" s="1"/>
  <c r="D229" i="4"/>
  <c r="B229" i="4" s="1"/>
  <c r="D231" i="4"/>
  <c r="B231" i="4" s="1"/>
  <c r="D233" i="4"/>
  <c r="B233" i="4" s="1"/>
  <c r="D235" i="4"/>
  <c r="B235" i="4" s="1"/>
  <c r="D237" i="4"/>
  <c r="B237" i="4" s="1"/>
  <c r="D239" i="4"/>
  <c r="B239" i="4" s="1"/>
  <c r="D241" i="4"/>
  <c r="B241" i="4" s="1"/>
  <c r="D243" i="4"/>
  <c r="B243" i="4" s="1"/>
  <c r="D245" i="4"/>
  <c r="B245" i="4" s="1"/>
  <c r="D247" i="4"/>
  <c r="B247" i="4" s="1"/>
  <c r="D249" i="4"/>
  <c r="B249" i="4" s="1"/>
  <c r="D251" i="4"/>
  <c r="B251" i="4" s="1"/>
  <c r="D253" i="4"/>
  <c r="B253" i="4" s="1"/>
  <c r="D255" i="4"/>
  <c r="B255" i="4" s="1"/>
  <c r="D257" i="4"/>
  <c r="B257" i="4" s="1"/>
  <c r="D259" i="4"/>
  <c r="B259" i="4" s="1"/>
  <c r="D261" i="4"/>
  <c r="B261" i="4" s="1"/>
  <c r="D263" i="4"/>
  <c r="B263" i="4" s="1"/>
  <c r="D265" i="4"/>
  <c r="B265" i="4" s="1"/>
  <c r="D267" i="4"/>
  <c r="B267" i="4" s="1"/>
  <c r="D269" i="4"/>
  <c r="B269" i="4" s="1"/>
  <c r="D271" i="4"/>
  <c r="B271" i="4" s="1"/>
  <c r="D273" i="4"/>
  <c r="B273" i="4" s="1"/>
  <c r="D275" i="4"/>
  <c r="B275" i="4" s="1"/>
  <c r="D277" i="4"/>
  <c r="B277" i="4" s="1"/>
  <c r="D279" i="4"/>
  <c r="B279" i="4" s="1"/>
  <c r="D281" i="4"/>
  <c r="B281" i="4" s="1"/>
  <c r="D283" i="4"/>
  <c r="B283" i="4" s="1"/>
  <c r="D285" i="4"/>
  <c r="B285" i="4" s="1"/>
  <c r="D287" i="4"/>
  <c r="B287" i="4" s="1"/>
  <c r="D289" i="4"/>
  <c r="B289" i="4" s="1"/>
  <c r="D291" i="4"/>
  <c r="B291" i="4" s="1"/>
  <c r="D293" i="4"/>
  <c r="B293" i="4" s="1"/>
  <c r="D295" i="4"/>
  <c r="B295" i="4" s="1"/>
  <c r="D297" i="4"/>
  <c r="B297" i="4" s="1"/>
  <c r="D299" i="4"/>
  <c r="B299" i="4" s="1"/>
  <c r="N8" i="4"/>
  <c r="J8" i="4" s="1"/>
  <c r="D8" i="4"/>
  <c r="N10" i="4"/>
  <c r="J10" i="4" s="1"/>
  <c r="D10" i="4"/>
  <c r="D12" i="4"/>
  <c r="D14" i="4"/>
  <c r="B14" i="4" s="1"/>
  <c r="U13" i="7" s="1"/>
  <c r="D16" i="4"/>
  <c r="B16" i="4" s="1"/>
  <c r="U15" i="7" s="1"/>
  <c r="D18" i="4"/>
  <c r="B18" i="4" s="1"/>
  <c r="U17" i="7" s="1"/>
  <c r="D20" i="4"/>
  <c r="B20" i="4" s="1"/>
  <c r="U19" i="7" s="1"/>
  <c r="D22" i="4"/>
  <c r="B22" i="4" s="1"/>
  <c r="D24" i="4"/>
  <c r="D26" i="4"/>
  <c r="D28" i="4"/>
  <c r="D30" i="4"/>
  <c r="D32" i="4"/>
  <c r="D35" i="4"/>
  <c r="D37" i="4"/>
  <c r="D39" i="4"/>
  <c r="B39" i="4" s="1"/>
  <c r="U38" i="7" s="1"/>
  <c r="D41" i="4"/>
  <c r="D43" i="4"/>
  <c r="D45" i="4"/>
  <c r="D47" i="4"/>
  <c r="B47" i="4" s="1"/>
  <c r="U46" i="7" s="1"/>
  <c r="D49" i="4"/>
  <c r="D51" i="4"/>
  <c r="D53" i="4"/>
  <c r="B55" i="4"/>
  <c r="U54" i="7" s="1"/>
  <c r="D57" i="4"/>
  <c r="D59" i="4"/>
  <c r="D61" i="4"/>
  <c r="D63" i="4"/>
  <c r="B63" i="4" s="1"/>
  <c r="U62" i="7" s="1"/>
  <c r="D64" i="4"/>
  <c r="D66" i="4"/>
  <c r="D68" i="4"/>
  <c r="D70" i="4"/>
  <c r="B70" i="4" s="1"/>
  <c r="U69" i="7" s="1"/>
  <c r="D72" i="4"/>
  <c r="D74" i="4"/>
  <c r="D76" i="4"/>
  <c r="D78" i="4"/>
  <c r="B78" i="4" s="1"/>
  <c r="U77" i="7" s="1"/>
  <c r="D80" i="4"/>
  <c r="D82" i="4"/>
  <c r="D84" i="4"/>
  <c r="D86" i="4"/>
  <c r="B86" i="4" s="1"/>
  <c r="U85" i="7" s="1"/>
  <c r="D88" i="4"/>
  <c r="D90" i="4"/>
  <c r="D93" i="4"/>
  <c r="B93" i="4" s="1"/>
  <c r="U93" i="7" s="1"/>
  <c r="D95" i="4"/>
  <c r="D97" i="4"/>
  <c r="D98" i="4"/>
  <c r="D100" i="4"/>
  <c r="B100" i="4" s="1"/>
  <c r="U100" i="7" s="1"/>
  <c r="D102" i="4"/>
  <c r="D104" i="4"/>
  <c r="D106" i="4"/>
  <c r="D108" i="4"/>
  <c r="B108" i="4" s="1"/>
  <c r="U108" i="7" s="1"/>
  <c r="D110" i="4"/>
  <c r="D112" i="4"/>
  <c r="D114" i="4"/>
  <c r="D116" i="4"/>
  <c r="B116" i="4" s="1"/>
  <c r="U116" i="7" s="1"/>
  <c r="D118" i="4"/>
  <c r="D120" i="4"/>
  <c r="D122" i="4"/>
  <c r="D124" i="4"/>
  <c r="B124" i="4" s="1"/>
  <c r="U124" i="7" s="1"/>
  <c r="D126" i="4"/>
  <c r="D128" i="4"/>
  <c r="D130" i="4"/>
  <c r="D132" i="4"/>
  <c r="B132" i="4" s="1"/>
  <c r="U132" i="7" s="1"/>
  <c r="D134" i="4"/>
  <c r="E136" i="4"/>
  <c r="D136" i="4"/>
  <c r="D138" i="4"/>
  <c r="E140" i="4"/>
  <c r="D140" i="4"/>
  <c r="D142" i="4"/>
  <c r="E144" i="4"/>
  <c r="D144" i="4"/>
  <c r="D146" i="4"/>
  <c r="E148" i="4"/>
  <c r="D148" i="4"/>
  <c r="D150" i="4"/>
  <c r="E152" i="4"/>
  <c r="D152" i="4"/>
  <c r="D154" i="4"/>
  <c r="E156" i="4"/>
  <c r="D156" i="4"/>
  <c r="D158" i="4"/>
  <c r="E160" i="4"/>
  <c r="D160" i="4"/>
  <c r="D162" i="4"/>
  <c r="E164" i="4"/>
  <c r="D164" i="4"/>
  <c r="D166" i="4"/>
  <c r="E168" i="4"/>
  <c r="D168" i="4"/>
  <c r="D170" i="4"/>
  <c r="E172" i="4"/>
  <c r="D172" i="4"/>
  <c r="D174" i="4"/>
  <c r="E176" i="4"/>
  <c r="D176" i="4"/>
  <c r="D178" i="4"/>
  <c r="E180" i="4"/>
  <c r="D180" i="4"/>
  <c r="D182" i="4"/>
  <c r="E184" i="4"/>
  <c r="D184" i="4"/>
  <c r="D186" i="4"/>
  <c r="E188" i="4"/>
  <c r="D188" i="4"/>
  <c r="D190" i="4"/>
  <c r="E192" i="4"/>
  <c r="D192" i="4"/>
  <c r="D194" i="4"/>
  <c r="E196" i="4"/>
  <c r="D196" i="4"/>
  <c r="D198" i="4"/>
  <c r="E200" i="4"/>
  <c r="D200" i="4"/>
  <c r="D202" i="4"/>
  <c r="E204" i="4"/>
  <c r="B204" i="4" s="1"/>
  <c r="D204" i="4"/>
  <c r="D206" i="4"/>
  <c r="E208" i="4"/>
  <c r="D208" i="4"/>
  <c r="D210" i="4"/>
  <c r="E212" i="4"/>
  <c r="B212" i="4" s="1"/>
  <c r="D212" i="4"/>
  <c r="D214" i="4"/>
  <c r="E216" i="4"/>
  <c r="D216" i="4"/>
  <c r="D218" i="4"/>
  <c r="E220" i="4"/>
  <c r="B220" i="4" s="1"/>
  <c r="D220" i="4"/>
  <c r="D222" i="4"/>
  <c r="B222" i="4" s="1"/>
  <c r="D224" i="4"/>
  <c r="B224" i="4" s="1"/>
  <c r="D226" i="4"/>
  <c r="B226" i="4" s="1"/>
  <c r="D228" i="4"/>
  <c r="B228" i="4" s="1"/>
  <c r="D230" i="4"/>
  <c r="B230" i="4" s="1"/>
  <c r="D232" i="4"/>
  <c r="B232" i="4" s="1"/>
  <c r="D234" i="4"/>
  <c r="B234" i="4" s="1"/>
  <c r="D236" i="4"/>
  <c r="B236" i="4" s="1"/>
  <c r="D238" i="4"/>
  <c r="B238" i="4" s="1"/>
  <c r="D240" i="4"/>
  <c r="B240" i="4" s="1"/>
  <c r="D242" i="4"/>
  <c r="B242" i="4" s="1"/>
  <c r="D244" i="4"/>
  <c r="B244" i="4" s="1"/>
  <c r="D246" i="4"/>
  <c r="B246" i="4" s="1"/>
  <c r="D248" i="4"/>
  <c r="B248" i="4" s="1"/>
  <c r="D250" i="4"/>
  <c r="B250" i="4" s="1"/>
  <c r="D252" i="4"/>
  <c r="B252" i="4" s="1"/>
  <c r="D254" i="4"/>
  <c r="B254" i="4" s="1"/>
  <c r="D256" i="4"/>
  <c r="B256" i="4" s="1"/>
  <c r="D258" i="4"/>
  <c r="B258" i="4" s="1"/>
  <c r="D260" i="4"/>
  <c r="B260" i="4" s="1"/>
  <c r="D262" i="4"/>
  <c r="B262" i="4" s="1"/>
  <c r="D264" i="4"/>
  <c r="B264" i="4" s="1"/>
  <c r="D266" i="4"/>
  <c r="B266" i="4" s="1"/>
  <c r="D268" i="4"/>
  <c r="B268" i="4" s="1"/>
  <c r="D270" i="4"/>
  <c r="B270" i="4" s="1"/>
  <c r="D272" i="4"/>
  <c r="B272" i="4" s="1"/>
  <c r="D274" i="4"/>
  <c r="B274" i="4" s="1"/>
  <c r="D276" i="4"/>
  <c r="B276" i="4" s="1"/>
  <c r="D278" i="4"/>
  <c r="B278" i="4" s="1"/>
  <c r="D280" i="4"/>
  <c r="B280" i="4" s="1"/>
  <c r="D282" i="4"/>
  <c r="B282" i="4" s="1"/>
  <c r="D284" i="4"/>
  <c r="B284" i="4" s="1"/>
  <c r="D286" i="4"/>
  <c r="B286" i="4" s="1"/>
  <c r="D288" i="4"/>
  <c r="B288" i="4" s="1"/>
  <c r="D290" i="4"/>
  <c r="B290" i="4" s="1"/>
  <c r="D292" i="4"/>
  <c r="B292" i="4" s="1"/>
  <c r="D294" i="4"/>
  <c r="B294" i="4" s="1"/>
  <c r="D296" i="4"/>
  <c r="B296" i="4" s="1"/>
  <c r="D298" i="4"/>
  <c r="B298" i="4" s="1"/>
  <c r="D300" i="4"/>
  <c r="B300" i="4" s="1"/>
  <c r="N7" i="4"/>
  <c r="D7" i="4"/>
  <c r="B33" i="4"/>
  <c r="U32" i="7" s="1"/>
  <c r="B19" i="4"/>
  <c r="U18" i="7" s="1"/>
  <c r="B25" i="4"/>
  <c r="U24" i="7" s="1"/>
  <c r="B27" i="4"/>
  <c r="U26" i="7" s="1"/>
  <c r="B31" i="4"/>
  <c r="U30" i="7" s="1"/>
  <c r="B96" i="4"/>
  <c r="U96" i="7" s="1"/>
  <c r="B103" i="4"/>
  <c r="U103" i="7" s="1"/>
  <c r="B111" i="4"/>
  <c r="U111" i="7" s="1"/>
  <c r="B119" i="4"/>
  <c r="U119" i="7" s="1"/>
  <c r="B127" i="4"/>
  <c r="U127" i="7" s="1"/>
  <c r="E135" i="4"/>
  <c r="B135" i="4" s="1"/>
  <c r="U135" i="7" s="1"/>
  <c r="E143" i="4"/>
  <c r="B143" i="4" s="1"/>
  <c r="U143" i="7" s="1"/>
  <c r="E151" i="4"/>
  <c r="B151" i="4" s="1"/>
  <c r="U151" i="7" s="1"/>
  <c r="E159" i="4"/>
  <c r="B159" i="4" s="1"/>
  <c r="U159" i="7" s="1"/>
  <c r="E167" i="4"/>
  <c r="B167" i="4" s="1"/>
  <c r="U167" i="7" s="1"/>
  <c r="E175" i="4"/>
  <c r="B175" i="4" s="1"/>
  <c r="E183" i="4"/>
  <c r="B183" i="4" s="1"/>
  <c r="E191" i="4"/>
  <c r="B191" i="4" s="1"/>
  <c r="E199" i="4"/>
  <c r="B199" i="4" s="1"/>
  <c r="E207" i="4"/>
  <c r="B207" i="4" s="1"/>
  <c r="E215" i="4"/>
  <c r="B215" i="4" s="1"/>
  <c r="B15" i="4"/>
  <c r="U14" i="7" s="1"/>
  <c r="B23" i="4"/>
  <c r="U22" i="7" s="1"/>
  <c r="B29" i="4"/>
  <c r="U28" i="7" s="1"/>
  <c r="B34" i="4"/>
  <c r="U33" i="7" s="1"/>
  <c r="B48" i="4"/>
  <c r="B52" i="4"/>
  <c r="U51" i="7" s="1"/>
  <c r="B56" i="4"/>
  <c r="U55" i="7" s="1"/>
  <c r="B60" i="4"/>
  <c r="U59" i="7" s="1"/>
  <c r="B67" i="4"/>
  <c r="U66" i="7" s="1"/>
  <c r="B71" i="4"/>
  <c r="U70" i="7" s="1"/>
  <c r="B75" i="4"/>
  <c r="U74" i="7" s="1"/>
  <c r="B79" i="4"/>
  <c r="U78" i="7" s="1"/>
  <c r="B83" i="4"/>
  <c r="U82" i="7" s="1"/>
  <c r="E197" i="4"/>
  <c r="B197" i="4" s="1"/>
  <c r="E205" i="4"/>
  <c r="B205" i="4" s="1"/>
  <c r="E213" i="4"/>
  <c r="B213" i="4" s="1"/>
  <c r="E221" i="4"/>
  <c r="B221" i="4" s="1"/>
  <c r="C388" i="4"/>
  <c r="B388" i="4" s="1"/>
  <c r="C390" i="4"/>
  <c r="B390" i="4" s="1"/>
  <c r="C392" i="4"/>
  <c r="B392" i="4" s="1"/>
  <c r="C394" i="4"/>
  <c r="B394" i="4" s="1"/>
  <c r="C396" i="4"/>
  <c r="B396" i="4" s="1"/>
  <c r="C398" i="4"/>
  <c r="B398" i="4" s="1"/>
  <c r="C400" i="4"/>
  <c r="B400" i="4" s="1"/>
  <c r="C404" i="4"/>
  <c r="B404" i="4" s="1"/>
  <c r="C406" i="4"/>
  <c r="B406" i="4" s="1"/>
  <c r="C408" i="4"/>
  <c r="B408" i="4" s="1"/>
  <c r="C410" i="4"/>
  <c r="B410" i="4" s="1"/>
  <c r="C412" i="4"/>
  <c r="B412" i="4" s="1"/>
  <c r="C414" i="4"/>
  <c r="B414" i="4" s="1"/>
  <c r="C416" i="4"/>
  <c r="B416" i="4" s="1"/>
  <c r="C418" i="4"/>
  <c r="B418" i="4" s="1"/>
  <c r="C420" i="4"/>
  <c r="C424" i="4"/>
  <c r="B424" i="4" s="1"/>
  <c r="C428" i="4"/>
  <c r="C432" i="4"/>
  <c r="B432" i="4" s="1"/>
  <c r="C436" i="4"/>
  <c r="C440" i="4"/>
  <c r="B440" i="4" s="1"/>
  <c r="C444" i="4"/>
  <c r="C448" i="4"/>
  <c r="B448" i="4" s="1"/>
  <c r="C452" i="4"/>
  <c r="C456" i="4"/>
  <c r="B456" i="4" s="1"/>
  <c r="C460" i="4"/>
  <c r="C464" i="4"/>
  <c r="B464" i="4" s="1"/>
  <c r="C468" i="4"/>
  <c r="C472" i="4"/>
  <c r="B472" i="4" s="1"/>
  <c r="C476" i="4"/>
  <c r="B447" i="4"/>
  <c r="P6" i="4"/>
  <c r="P8" i="5" s="1"/>
  <c r="B431" i="4"/>
  <c r="B463" i="4"/>
  <c r="K57" i="2"/>
  <c r="V6" i="4"/>
  <c r="B423" i="4"/>
  <c r="B439" i="4"/>
  <c r="B455" i="4"/>
  <c r="B471" i="4"/>
  <c r="AG6" i="4"/>
  <c r="Q13" i="5" s="1"/>
  <c r="B419" i="4"/>
  <c r="B421" i="4"/>
  <c r="B425" i="4"/>
  <c r="B427" i="4"/>
  <c r="B429" i="4"/>
  <c r="B433" i="4"/>
  <c r="B435" i="4"/>
  <c r="B437" i="4"/>
  <c r="B441" i="4"/>
  <c r="B443" i="4"/>
  <c r="B445" i="4"/>
  <c r="B449" i="4"/>
  <c r="B451" i="4"/>
  <c r="B453" i="4"/>
  <c r="B457" i="4"/>
  <c r="B459" i="4"/>
  <c r="B461" i="4"/>
  <c r="B465" i="4"/>
  <c r="B467" i="4"/>
  <c r="B469" i="4"/>
  <c r="B473" i="4"/>
  <c r="B475" i="4"/>
  <c r="B477" i="4"/>
  <c r="B420" i="4"/>
  <c r="B428" i="4"/>
  <c r="B436" i="4"/>
  <c r="B444" i="4"/>
  <c r="B452" i="4"/>
  <c r="B460" i="4"/>
  <c r="B468" i="4"/>
  <c r="B476" i="4"/>
  <c r="B196" i="4" l="1"/>
  <c r="B188" i="4"/>
  <c r="B180" i="4"/>
  <c r="B172" i="4"/>
  <c r="B164" i="4"/>
  <c r="U164" i="7" s="1"/>
  <c r="B156" i="4"/>
  <c r="U156" i="7" s="1"/>
  <c r="B148" i="4"/>
  <c r="U148" i="7" s="1"/>
  <c r="B140" i="4"/>
  <c r="U140" i="7" s="1"/>
  <c r="U47" i="7"/>
  <c r="B10" i="4"/>
  <c r="U9" i="7" s="1"/>
  <c r="P14" i="5"/>
  <c r="S8" i="5"/>
  <c r="B185" i="4"/>
  <c r="B177" i="4"/>
  <c r="B169" i="4"/>
  <c r="R10" i="5"/>
  <c r="J30" i="2"/>
  <c r="S10" i="5"/>
  <c r="B12" i="4"/>
  <c r="U11" i="7" s="1"/>
  <c r="D6" i="4"/>
  <c r="B216" i="4"/>
  <c r="B208" i="4"/>
  <c r="B200" i="4"/>
  <c r="B192" i="4"/>
  <c r="B184" i="4"/>
  <c r="B176" i="4"/>
  <c r="B168" i="4"/>
  <c r="U168" i="7" s="1"/>
  <c r="B160" i="4"/>
  <c r="U160" i="7" s="1"/>
  <c r="B152" i="4"/>
  <c r="U152" i="7" s="1"/>
  <c r="B144" i="4"/>
  <c r="U144" i="7" s="1"/>
  <c r="B136" i="4"/>
  <c r="U136" i="7" s="1"/>
  <c r="B128" i="4"/>
  <c r="U128" i="7" s="1"/>
  <c r="B120" i="4"/>
  <c r="U120" i="7" s="1"/>
  <c r="B112" i="4"/>
  <c r="U112" i="7" s="1"/>
  <c r="B104" i="4"/>
  <c r="U104" i="7" s="1"/>
  <c r="B97" i="4"/>
  <c r="U97" i="7" s="1"/>
  <c r="B90" i="4"/>
  <c r="U89" i="7" s="1"/>
  <c r="B82" i="4"/>
  <c r="U81" i="7" s="1"/>
  <c r="B74" i="4"/>
  <c r="U73" i="7" s="1"/>
  <c r="B66" i="4"/>
  <c r="U65" i="7" s="1"/>
  <c r="B59" i="4"/>
  <c r="U58" i="7" s="1"/>
  <c r="B51" i="4"/>
  <c r="U50" i="7" s="1"/>
  <c r="B43" i="4"/>
  <c r="U42" i="7" s="1"/>
  <c r="B35" i="4"/>
  <c r="U34" i="7" s="1"/>
  <c r="B32" i="4"/>
  <c r="U31" i="7" s="1"/>
  <c r="B26" i="4"/>
  <c r="U25" i="7" s="1"/>
  <c r="B193" i="4"/>
  <c r="B161" i="4"/>
  <c r="U161" i="7" s="1"/>
  <c r="B153" i="4"/>
  <c r="U153" i="7" s="1"/>
  <c r="B145" i="4"/>
  <c r="U145" i="7" s="1"/>
  <c r="B137" i="4"/>
  <c r="U137" i="7" s="1"/>
  <c r="B129" i="4"/>
  <c r="U129" i="7" s="1"/>
  <c r="B121" i="4"/>
  <c r="U121" i="7" s="1"/>
  <c r="B113" i="4"/>
  <c r="U113" i="7" s="1"/>
  <c r="B105" i="4"/>
  <c r="U105" i="7" s="1"/>
  <c r="U98" i="7"/>
  <c r="B81" i="4"/>
  <c r="U80" i="7" s="1"/>
  <c r="B73" i="4"/>
  <c r="U72" i="7" s="1"/>
  <c r="B65" i="4"/>
  <c r="U64" i="7" s="1"/>
  <c r="B58" i="4"/>
  <c r="U57" i="7" s="1"/>
  <c r="B50" i="4"/>
  <c r="U49" i="7" s="1"/>
  <c r="B189" i="4"/>
  <c r="B181" i="4"/>
  <c r="B173" i="4"/>
  <c r="B165" i="4"/>
  <c r="U165" i="7" s="1"/>
  <c r="B157" i="4"/>
  <c r="U157" i="7" s="1"/>
  <c r="B149" i="4"/>
  <c r="U149" i="7" s="1"/>
  <c r="B141" i="4"/>
  <c r="U141" i="7" s="1"/>
  <c r="B125" i="4"/>
  <c r="U125" i="7" s="1"/>
  <c r="B11" i="4"/>
  <c r="U10" i="7" s="1"/>
  <c r="B30" i="4"/>
  <c r="U29" i="7" s="1"/>
  <c r="E217" i="4"/>
  <c r="B217" i="4" s="1"/>
  <c r="E209" i="4"/>
  <c r="B209" i="4" s="1"/>
  <c r="E201" i="4"/>
  <c r="B201" i="4" s="1"/>
  <c r="E219" i="4"/>
  <c r="B219" i="4" s="1"/>
  <c r="E211" i="4"/>
  <c r="B211" i="4" s="1"/>
  <c r="E203" i="4"/>
  <c r="B203" i="4" s="1"/>
  <c r="E195" i="4"/>
  <c r="B195" i="4" s="1"/>
  <c r="E187" i="4"/>
  <c r="B187" i="4" s="1"/>
  <c r="E179" i="4"/>
  <c r="B179" i="4" s="1"/>
  <c r="E171" i="4"/>
  <c r="B171" i="4" s="1"/>
  <c r="E163" i="4"/>
  <c r="B163" i="4" s="1"/>
  <c r="U163" i="7" s="1"/>
  <c r="E155" i="4"/>
  <c r="B155" i="4" s="1"/>
  <c r="U155" i="7" s="1"/>
  <c r="E147" i="4"/>
  <c r="B147" i="4" s="1"/>
  <c r="U147" i="7" s="1"/>
  <c r="E139" i="4"/>
  <c r="B139" i="4" s="1"/>
  <c r="U139" i="7" s="1"/>
  <c r="B131" i="4"/>
  <c r="U131" i="7" s="1"/>
  <c r="B123" i="4"/>
  <c r="U123" i="7" s="1"/>
  <c r="B115" i="4"/>
  <c r="U115" i="7" s="1"/>
  <c r="B107" i="4"/>
  <c r="U107" i="7" s="1"/>
  <c r="B99" i="4"/>
  <c r="U99" i="7" s="1"/>
  <c r="F10" i="4"/>
  <c r="N6" i="4"/>
  <c r="B41" i="4"/>
  <c r="U40" i="7" s="1"/>
  <c r="B37" i="4"/>
  <c r="U36" i="7" s="1"/>
  <c r="B42" i="4"/>
  <c r="U41" i="7" s="1"/>
  <c r="B38" i="4"/>
  <c r="U37" i="7" s="1"/>
  <c r="E214" i="4"/>
  <c r="B214" i="4" s="1"/>
  <c r="E206" i="4"/>
  <c r="B206" i="4" s="1"/>
  <c r="E198" i="4"/>
  <c r="B198" i="4" s="1"/>
  <c r="E190" i="4"/>
  <c r="B190" i="4" s="1"/>
  <c r="E182" i="4"/>
  <c r="B182" i="4" s="1"/>
  <c r="E174" i="4"/>
  <c r="B174" i="4" s="1"/>
  <c r="E166" i="4"/>
  <c r="B166" i="4" s="1"/>
  <c r="U166" i="7" s="1"/>
  <c r="E158" i="4"/>
  <c r="B158" i="4" s="1"/>
  <c r="U158" i="7" s="1"/>
  <c r="E150" i="4"/>
  <c r="B150" i="4" s="1"/>
  <c r="U150" i="7" s="1"/>
  <c r="E142" i="4"/>
  <c r="B142" i="4" s="1"/>
  <c r="U142" i="7" s="1"/>
  <c r="B134" i="4"/>
  <c r="U134" i="7" s="1"/>
  <c r="B126" i="4"/>
  <c r="U126" i="7" s="1"/>
  <c r="B118" i="4"/>
  <c r="U118" i="7" s="1"/>
  <c r="B110" i="4"/>
  <c r="U110" i="7" s="1"/>
  <c r="B102" i="4"/>
  <c r="U102" i="7" s="1"/>
  <c r="B95" i="4"/>
  <c r="U95" i="7" s="1"/>
  <c r="B88" i="4"/>
  <c r="U87" i="7" s="1"/>
  <c r="B80" i="4"/>
  <c r="U79" i="7" s="1"/>
  <c r="B72" i="4"/>
  <c r="U71" i="7" s="1"/>
  <c r="B64" i="4"/>
  <c r="U63" i="7" s="1"/>
  <c r="B57" i="4"/>
  <c r="B49" i="4"/>
  <c r="U48" i="7" s="1"/>
  <c r="B28" i="4"/>
  <c r="U27" i="7" s="1"/>
  <c r="B21" i="4"/>
  <c r="U20" i="7" s="1"/>
  <c r="B13" i="4"/>
  <c r="U12" i="7" s="1"/>
  <c r="F8" i="4"/>
  <c r="B8" i="4"/>
  <c r="U7" i="7" s="1"/>
  <c r="F9" i="4"/>
  <c r="B9" i="4"/>
  <c r="U8" i="7" s="1"/>
  <c r="C474" i="4"/>
  <c r="B474" i="4" s="1"/>
  <c r="C470" i="4"/>
  <c r="B470" i="4" s="1"/>
  <c r="C466" i="4"/>
  <c r="B466" i="4" s="1"/>
  <c r="C462" i="4"/>
  <c r="B462" i="4" s="1"/>
  <c r="C458" i="4"/>
  <c r="B458" i="4" s="1"/>
  <c r="C454" i="4"/>
  <c r="B454" i="4" s="1"/>
  <c r="C450" i="4"/>
  <c r="B450" i="4" s="1"/>
  <c r="C446" i="4"/>
  <c r="B446" i="4" s="1"/>
  <c r="C442" i="4"/>
  <c r="B442" i="4" s="1"/>
  <c r="C438" i="4"/>
  <c r="B438" i="4" s="1"/>
  <c r="C434" i="4"/>
  <c r="B434" i="4" s="1"/>
  <c r="C430" i="4"/>
  <c r="B430" i="4" s="1"/>
  <c r="C426" i="4"/>
  <c r="B426" i="4" s="1"/>
  <c r="C422" i="4"/>
  <c r="B422" i="4" s="1"/>
  <c r="B44" i="4"/>
  <c r="U43" i="7" s="1"/>
  <c r="B40" i="4"/>
  <c r="U39" i="7" s="1"/>
  <c r="B36" i="4"/>
  <c r="U35" i="7" s="1"/>
  <c r="E218" i="4"/>
  <c r="B218" i="4" s="1"/>
  <c r="E210" i="4"/>
  <c r="B210" i="4" s="1"/>
  <c r="E202" i="4"/>
  <c r="B202" i="4" s="1"/>
  <c r="E194" i="4"/>
  <c r="B194" i="4" s="1"/>
  <c r="E186" i="4"/>
  <c r="B186" i="4" s="1"/>
  <c r="E178" i="4"/>
  <c r="B178" i="4" s="1"/>
  <c r="E170" i="4"/>
  <c r="B170" i="4" s="1"/>
  <c r="E162" i="4"/>
  <c r="B162" i="4" s="1"/>
  <c r="U162" i="7" s="1"/>
  <c r="E154" i="4"/>
  <c r="B154" i="4" s="1"/>
  <c r="U154" i="7" s="1"/>
  <c r="E146" i="4"/>
  <c r="B146" i="4" s="1"/>
  <c r="U146" i="7" s="1"/>
  <c r="E138" i="4"/>
  <c r="B138" i="4" s="1"/>
  <c r="U138" i="7" s="1"/>
  <c r="B130" i="4"/>
  <c r="U130" i="7" s="1"/>
  <c r="B122" i="4"/>
  <c r="U122" i="7" s="1"/>
  <c r="B114" i="4"/>
  <c r="U114" i="7" s="1"/>
  <c r="B106" i="4"/>
  <c r="U106" i="7" s="1"/>
  <c r="B98" i="4"/>
  <c r="B84" i="4"/>
  <c r="U83" i="7" s="1"/>
  <c r="B76" i="4"/>
  <c r="U75" i="7" s="1"/>
  <c r="B68" i="4"/>
  <c r="U67" i="7" s="1"/>
  <c r="B61" i="4"/>
  <c r="U60" i="7" s="1"/>
  <c r="B53" i="4"/>
  <c r="U52" i="7" s="1"/>
  <c r="B45" i="4"/>
  <c r="U44" i="7" s="1"/>
  <c r="B24" i="4"/>
  <c r="U23" i="7" s="1"/>
  <c r="B17" i="4"/>
  <c r="U16" i="7" s="1"/>
  <c r="U56" i="7" l="1"/>
  <c r="U21" i="7"/>
  <c r="R8" i="5"/>
  <c r="J28" i="2"/>
  <c r="M6" i="4"/>
  <c r="Q7" i="5" s="1"/>
  <c r="S7" i="5" s="1"/>
  <c r="J7" i="4"/>
  <c r="C6" i="4"/>
  <c r="SJ42" i="4"/>
  <c r="SI42" i="4"/>
  <c r="SH42" i="4"/>
  <c r="SJ39" i="4"/>
  <c r="SI39" i="4"/>
  <c r="SH39" i="4"/>
  <c r="SJ35" i="4"/>
  <c r="SI35" i="4"/>
  <c r="SH35" i="4"/>
  <c r="SJ32" i="4"/>
  <c r="SI32" i="4"/>
  <c r="SH32" i="4"/>
  <c r="SJ30" i="4"/>
  <c r="SI30" i="4"/>
  <c r="SH30" i="4"/>
  <c r="SJ26" i="4"/>
  <c r="SI26" i="4"/>
  <c r="SH26" i="4"/>
  <c r="SJ23" i="4"/>
  <c r="SI23" i="4"/>
  <c r="SH23" i="4"/>
  <c r="SJ21" i="4"/>
  <c r="SI21" i="4"/>
  <c r="SH21" i="4"/>
  <c r="SJ16" i="4"/>
  <c r="SI16" i="4"/>
  <c r="SH16" i="4"/>
  <c r="SJ13" i="4"/>
  <c r="SI13" i="4"/>
  <c r="SH13" i="4"/>
  <c r="SJ6" i="4"/>
  <c r="SI6" i="4"/>
  <c r="SH6" i="4"/>
  <c r="SH5" i="4"/>
  <c r="SI5" i="4" s="1"/>
  <c r="SJ5" i="4" s="1"/>
  <c r="E74" i="2"/>
  <c r="P68" i="2"/>
  <c r="P67" i="2"/>
  <c r="P66" i="2"/>
  <c r="P65" i="2"/>
  <c r="P34" i="2"/>
  <c r="O34" i="2"/>
  <c r="N34" i="2"/>
  <c r="M34" i="2"/>
  <c r="L34" i="2"/>
  <c r="P33" i="2"/>
  <c r="O33" i="2"/>
  <c r="N33" i="2"/>
  <c r="M33" i="2"/>
  <c r="L33" i="2"/>
  <c r="P32" i="2"/>
  <c r="O32" i="2"/>
  <c r="N32" i="2"/>
  <c r="M32" i="2"/>
  <c r="L32" i="2"/>
  <c r="P31" i="2"/>
  <c r="O31" i="2"/>
  <c r="N31" i="2"/>
  <c r="M31" i="2"/>
  <c r="L31" i="2"/>
  <c r="P30" i="2"/>
  <c r="O30" i="2"/>
  <c r="N30" i="2"/>
  <c r="M30" i="2"/>
  <c r="L30" i="2"/>
  <c r="H30" i="2"/>
  <c r="D30" i="2"/>
  <c r="P29" i="2"/>
  <c r="O29" i="2"/>
  <c r="N29" i="2"/>
  <c r="M29" i="2"/>
  <c r="L29" i="2"/>
  <c r="H29" i="2"/>
  <c r="D29" i="2"/>
  <c r="P28" i="2"/>
  <c r="O28" i="2"/>
  <c r="N28" i="2"/>
  <c r="M28" i="2"/>
  <c r="L28" i="2"/>
  <c r="H28" i="2"/>
  <c r="D28" i="2"/>
  <c r="P27" i="2"/>
  <c r="O27" i="2"/>
  <c r="N27" i="2"/>
  <c r="M27" i="2"/>
  <c r="L27" i="2"/>
  <c r="H27" i="2"/>
  <c r="H36" i="2" s="1"/>
  <c r="D27" i="2"/>
  <c r="P26" i="2"/>
  <c r="O26" i="2"/>
  <c r="N26" i="2"/>
  <c r="M26" i="2"/>
  <c r="L26" i="2"/>
  <c r="I26" i="2"/>
  <c r="D26" i="2"/>
  <c r="P25" i="2"/>
  <c r="P35" i="2" s="1"/>
  <c r="O25" i="2"/>
  <c r="O35" i="2" s="1"/>
  <c r="N25" i="2"/>
  <c r="N35" i="2" s="1"/>
  <c r="M25" i="2"/>
  <c r="M35" i="2" s="1"/>
  <c r="L25" i="2"/>
  <c r="E17" i="2"/>
  <c r="E16" i="2"/>
  <c r="X15" i="2"/>
  <c r="J74" i="2" s="1"/>
  <c r="L74" i="2" s="1"/>
  <c r="W15" i="2"/>
  <c r="D74" i="2" s="1"/>
  <c r="U15" i="2"/>
  <c r="S75" i="2" s="1"/>
  <c r="U75" i="2" s="1"/>
  <c r="Q15" i="2"/>
  <c r="G74" i="2" s="1"/>
  <c r="I74" i="2" s="1"/>
  <c r="E15" i="2"/>
  <c r="X14" i="2"/>
  <c r="J73" i="2" s="1"/>
  <c r="W14" i="2"/>
  <c r="D73" i="2" s="1"/>
  <c r="F73" i="2" s="1"/>
  <c r="U14" i="2"/>
  <c r="S74" i="2" s="1"/>
  <c r="U74" i="2" s="1"/>
  <c r="Q14" i="2"/>
  <c r="G73" i="2" s="1"/>
  <c r="I14" i="2"/>
  <c r="E14" i="2"/>
  <c r="X13" i="2"/>
  <c r="J72" i="2" s="1"/>
  <c r="W13" i="2"/>
  <c r="D72" i="2" s="1"/>
  <c r="F72" i="2" s="1"/>
  <c r="U13" i="2"/>
  <c r="S73" i="2" s="1"/>
  <c r="U73" i="2" s="1"/>
  <c r="Q13" i="2"/>
  <c r="G72" i="2" s="1"/>
  <c r="I13" i="2"/>
  <c r="E13" i="2"/>
  <c r="X12" i="2"/>
  <c r="J71" i="2" s="1"/>
  <c r="L71" i="2" s="1"/>
  <c r="W12" i="2"/>
  <c r="D71" i="2" s="1"/>
  <c r="U12" i="2"/>
  <c r="S72" i="2" s="1"/>
  <c r="Q12" i="2"/>
  <c r="G71" i="2" s="1"/>
  <c r="I71" i="2" s="1"/>
  <c r="M12" i="2"/>
  <c r="I12" i="2"/>
  <c r="E12" i="2"/>
  <c r="X11" i="2"/>
  <c r="J70" i="2" s="1"/>
  <c r="W11" i="2"/>
  <c r="D70" i="2" s="1"/>
  <c r="Q11" i="2"/>
  <c r="G70" i="2" s="1"/>
  <c r="M11" i="2"/>
  <c r="I11" i="2"/>
  <c r="E11" i="2"/>
  <c r="X10" i="2"/>
  <c r="J69" i="2" s="1"/>
  <c r="L69" i="2" s="1"/>
  <c r="W10" i="2"/>
  <c r="D69" i="2" s="1"/>
  <c r="S10" i="2"/>
  <c r="N69" i="2" s="1"/>
  <c r="Q10" i="2"/>
  <c r="G69" i="2" s="1"/>
  <c r="M10" i="2"/>
  <c r="I10" i="2"/>
  <c r="G10" i="2"/>
  <c r="E10" i="2"/>
  <c r="X9" i="2"/>
  <c r="J68" i="2" s="1"/>
  <c r="W9" i="2"/>
  <c r="D68" i="2" s="1"/>
  <c r="F68" i="2" s="1"/>
  <c r="U9" i="2"/>
  <c r="S67" i="2" s="1"/>
  <c r="S9" i="2"/>
  <c r="N68" i="2" s="1"/>
  <c r="Q9" i="2"/>
  <c r="G68" i="2" s="1"/>
  <c r="O9" i="2"/>
  <c r="M9" i="2"/>
  <c r="M19" i="2" s="1"/>
  <c r="I9" i="2"/>
  <c r="G9" i="2"/>
  <c r="E9" i="2"/>
  <c r="X8" i="2"/>
  <c r="J67" i="2" s="1"/>
  <c r="W8" i="2"/>
  <c r="D67" i="2" s="1"/>
  <c r="F67" i="2" s="1"/>
  <c r="U8" i="2"/>
  <c r="S66" i="2" s="1"/>
  <c r="S8" i="2"/>
  <c r="N67" i="2" s="1"/>
  <c r="Q8" i="2"/>
  <c r="G67" i="2" s="1"/>
  <c r="O8" i="2"/>
  <c r="K8" i="2"/>
  <c r="I8" i="2"/>
  <c r="I19" i="2" s="1"/>
  <c r="G8" i="2"/>
  <c r="E8" i="2"/>
  <c r="X7" i="2"/>
  <c r="J66" i="2" s="1"/>
  <c r="L66" i="2" s="1"/>
  <c r="W7" i="2"/>
  <c r="D66" i="2" s="1"/>
  <c r="U7" i="2"/>
  <c r="S7" i="2"/>
  <c r="N66" i="2" s="1"/>
  <c r="Q7" i="2"/>
  <c r="G66" i="2" s="1"/>
  <c r="O7" i="2"/>
  <c r="K7" i="2"/>
  <c r="G7" i="2"/>
  <c r="E7" i="2"/>
  <c r="X6" i="2"/>
  <c r="J65" i="2" s="1"/>
  <c r="W6" i="2"/>
  <c r="S6" i="2"/>
  <c r="N65" i="2" s="1"/>
  <c r="Q6" i="2"/>
  <c r="O6" i="2"/>
  <c r="O19" i="2" s="1"/>
  <c r="K6" i="2"/>
  <c r="A6" i="2"/>
  <c r="B19" i="2" s="1"/>
  <c r="A8716" i="7"/>
  <c r="A8715" i="7"/>
  <c r="A8714" i="7"/>
  <c r="A8713" i="7"/>
  <c r="A8712" i="7"/>
  <c r="A8711" i="7"/>
  <c r="A8710" i="7"/>
  <c r="A8709" i="7"/>
  <c r="A8708" i="7"/>
  <c r="A8707" i="7"/>
  <c r="A8706" i="7"/>
  <c r="A8705" i="7"/>
  <c r="A8704" i="7"/>
  <c r="A8703" i="7"/>
  <c r="A8702" i="7"/>
  <c r="A8701" i="7"/>
  <c r="A8700" i="7"/>
  <c r="A8699" i="7"/>
  <c r="A8698" i="7"/>
  <c r="A8697" i="7"/>
  <c r="A8696" i="7"/>
  <c r="A8695" i="7"/>
  <c r="A8694" i="7"/>
  <c r="A8693" i="7"/>
  <c r="A8692" i="7"/>
  <c r="A8691" i="7"/>
  <c r="A8690" i="7"/>
  <c r="A8689" i="7"/>
  <c r="A8688" i="7"/>
  <c r="A8687" i="7"/>
  <c r="A8686" i="7"/>
  <c r="A8685" i="7"/>
  <c r="A8684" i="7"/>
  <c r="A8683" i="7"/>
  <c r="A8682" i="7"/>
  <c r="A8681" i="7"/>
  <c r="A8680" i="7"/>
  <c r="A8679" i="7"/>
  <c r="A8678" i="7"/>
  <c r="A8677" i="7"/>
  <c r="A8676" i="7"/>
  <c r="A8675" i="7"/>
  <c r="A8674" i="7"/>
  <c r="A8673" i="7"/>
  <c r="A8672" i="7"/>
  <c r="A8671" i="7"/>
  <c r="A8670" i="7"/>
  <c r="A8669" i="7"/>
  <c r="A8668" i="7"/>
  <c r="A8667" i="7"/>
  <c r="A8666" i="7"/>
  <c r="A8665" i="7"/>
  <c r="A8664" i="7"/>
  <c r="A8663" i="7"/>
  <c r="A8662" i="7"/>
  <c r="A8661" i="7"/>
  <c r="A8660" i="7"/>
  <c r="A8659" i="7"/>
  <c r="A8658" i="7"/>
  <c r="A8657" i="7"/>
  <c r="A8656" i="7"/>
  <c r="A8655" i="7"/>
  <c r="A8654" i="7"/>
  <c r="A8653" i="7"/>
  <c r="A8652" i="7"/>
  <c r="A8651" i="7"/>
  <c r="A8650" i="7"/>
  <c r="A8649" i="7"/>
  <c r="A8648" i="7"/>
  <c r="A8647" i="7"/>
  <c r="A8646" i="7"/>
  <c r="A8645" i="7"/>
  <c r="A8644" i="7"/>
  <c r="A8643" i="7"/>
  <c r="A8642" i="7"/>
  <c r="A8641" i="7"/>
  <c r="A8640" i="7"/>
  <c r="A8639" i="7"/>
  <c r="A8638" i="7"/>
  <c r="A8637" i="7"/>
  <c r="A8636" i="7"/>
  <c r="A8635" i="7"/>
  <c r="A8634" i="7"/>
  <c r="A8633" i="7"/>
  <c r="A8632" i="7"/>
  <c r="A8631" i="7"/>
  <c r="A8630" i="7"/>
  <c r="A8629" i="7"/>
  <c r="A8628" i="7"/>
  <c r="A8627" i="7"/>
  <c r="A8626" i="7"/>
  <c r="A8625" i="7"/>
  <c r="A8624" i="7"/>
  <c r="A8623" i="7"/>
  <c r="A8622" i="7"/>
  <c r="A8621" i="7"/>
  <c r="A8620" i="7"/>
  <c r="A8619" i="7"/>
  <c r="A8618" i="7"/>
  <c r="A8617" i="7"/>
  <c r="A8616" i="7"/>
  <c r="A8615" i="7"/>
  <c r="A8614" i="7"/>
  <c r="A8613" i="7"/>
  <c r="A8612" i="7"/>
  <c r="A8611" i="7"/>
  <c r="A8610" i="7"/>
  <c r="A8609" i="7"/>
  <c r="A8608" i="7"/>
  <c r="A8607" i="7"/>
  <c r="A8606" i="7"/>
  <c r="A8605" i="7"/>
  <c r="A8604" i="7"/>
  <c r="A8603" i="7"/>
  <c r="A8602" i="7"/>
  <c r="A8601" i="7"/>
  <c r="A8600" i="7"/>
  <c r="A8599" i="7"/>
  <c r="A8598" i="7"/>
  <c r="A8597" i="7"/>
  <c r="A8596" i="7"/>
  <c r="A8595" i="7"/>
  <c r="A8594" i="7"/>
  <c r="A8593" i="7"/>
  <c r="A8592" i="7"/>
  <c r="A8591" i="7"/>
  <c r="A8590" i="7"/>
  <c r="A8589" i="7"/>
  <c r="A8588" i="7"/>
  <c r="A8587" i="7"/>
  <c r="A8586" i="7"/>
  <c r="A8585" i="7"/>
  <c r="A8584" i="7"/>
  <c r="A8583" i="7"/>
  <c r="A8582" i="7"/>
  <c r="A8581" i="7"/>
  <c r="A8580" i="7"/>
  <c r="A8579" i="7"/>
  <c r="A8578" i="7"/>
  <c r="A8577" i="7"/>
  <c r="A8576" i="7"/>
  <c r="A8575" i="7"/>
  <c r="A8574" i="7"/>
  <c r="A8573" i="7"/>
  <c r="A8572" i="7"/>
  <c r="A8571" i="7"/>
  <c r="A8570" i="7"/>
  <c r="A8569" i="7"/>
  <c r="A8568" i="7"/>
  <c r="A8567" i="7"/>
  <c r="A8566" i="7"/>
  <c r="A8565" i="7"/>
  <c r="A8564" i="7"/>
  <c r="A8563" i="7"/>
  <c r="A8562" i="7"/>
  <c r="A8561" i="7"/>
  <c r="A8560" i="7"/>
  <c r="A8559" i="7"/>
  <c r="A8558" i="7"/>
  <c r="A8557" i="7"/>
  <c r="A8556" i="7"/>
  <c r="A8555" i="7"/>
  <c r="A8554" i="7"/>
  <c r="A8553" i="7"/>
  <c r="A8552" i="7"/>
  <c r="A8551" i="7"/>
  <c r="A8550" i="7"/>
  <c r="A8549" i="7"/>
  <c r="A8548" i="7"/>
  <c r="A8547" i="7"/>
  <c r="A8546" i="7"/>
  <c r="A8545" i="7"/>
  <c r="A8544" i="7"/>
  <c r="A8543" i="7"/>
  <c r="A8542" i="7"/>
  <c r="A8541" i="7"/>
  <c r="A8540" i="7"/>
  <c r="A8539" i="7"/>
  <c r="A8538" i="7"/>
  <c r="A8537" i="7"/>
  <c r="A8536" i="7"/>
  <c r="A8535" i="7"/>
  <c r="A8534" i="7"/>
  <c r="A8533" i="7"/>
  <c r="A8532" i="7"/>
  <c r="A8531" i="7"/>
  <c r="A8530" i="7"/>
  <c r="A8529" i="7"/>
  <c r="A8528" i="7"/>
  <c r="A8527" i="7"/>
  <c r="A8526" i="7"/>
  <c r="A8525" i="7"/>
  <c r="A8524" i="7"/>
  <c r="A8523" i="7"/>
  <c r="A8522" i="7"/>
  <c r="A8521" i="7"/>
  <c r="A8520" i="7"/>
  <c r="A8519" i="7"/>
  <c r="A8518" i="7"/>
  <c r="A8517" i="7"/>
  <c r="A8516" i="7"/>
  <c r="A8515" i="7"/>
  <c r="A8514" i="7"/>
  <c r="A8513" i="7"/>
  <c r="A8512" i="7"/>
  <c r="A8511" i="7"/>
  <c r="A8510" i="7"/>
  <c r="A8509" i="7"/>
  <c r="A8508" i="7"/>
  <c r="A8507" i="7"/>
  <c r="A8506" i="7"/>
  <c r="A8505" i="7"/>
  <c r="A8504" i="7"/>
  <c r="A8503" i="7"/>
  <c r="A8502" i="7"/>
  <c r="A8501" i="7"/>
  <c r="A8500" i="7"/>
  <c r="A8499" i="7"/>
  <c r="A8498" i="7"/>
  <c r="A8497" i="7"/>
  <c r="A8496" i="7"/>
  <c r="A8495" i="7"/>
  <c r="A8494" i="7"/>
  <c r="A8493" i="7"/>
  <c r="A8492" i="7"/>
  <c r="A8491" i="7"/>
  <c r="A8490" i="7"/>
  <c r="A8489" i="7"/>
  <c r="A8488" i="7"/>
  <c r="A8487" i="7"/>
  <c r="A8486" i="7"/>
  <c r="A8485" i="7"/>
  <c r="A8484" i="7"/>
  <c r="A8483" i="7"/>
  <c r="A8482" i="7"/>
  <c r="A8481" i="7"/>
  <c r="A8480" i="7"/>
  <c r="A8479" i="7"/>
  <c r="A8478" i="7"/>
  <c r="A8477" i="7"/>
  <c r="A8476" i="7"/>
  <c r="A8475" i="7"/>
  <c r="A8474" i="7"/>
  <c r="A8473" i="7"/>
  <c r="A8472" i="7"/>
  <c r="A8471" i="7"/>
  <c r="A8470" i="7"/>
  <c r="A8469" i="7"/>
  <c r="A8468" i="7"/>
  <c r="A8467" i="7"/>
  <c r="A8466" i="7"/>
  <c r="A8465" i="7"/>
  <c r="A8464" i="7"/>
  <c r="A8463" i="7"/>
  <c r="A8462" i="7"/>
  <c r="A8461" i="7"/>
  <c r="A8460" i="7"/>
  <c r="A8459" i="7"/>
  <c r="A8458" i="7"/>
  <c r="A8457" i="7"/>
  <c r="A8456" i="7"/>
  <c r="A8455" i="7"/>
  <c r="A8454" i="7"/>
  <c r="A8453" i="7"/>
  <c r="A8452" i="7"/>
  <c r="A8451" i="7"/>
  <c r="A8450" i="7"/>
  <c r="A8449" i="7"/>
  <c r="A8448" i="7"/>
  <c r="A8447" i="7"/>
  <c r="A8446" i="7"/>
  <c r="A8445" i="7"/>
  <c r="A8444" i="7"/>
  <c r="A8443" i="7"/>
  <c r="A8442" i="7"/>
  <c r="A8441" i="7"/>
  <c r="A8440" i="7"/>
  <c r="A8439" i="7"/>
  <c r="A8438" i="7"/>
  <c r="A8437" i="7"/>
  <c r="A8436" i="7"/>
  <c r="A8435" i="7"/>
  <c r="A8434" i="7"/>
  <c r="A8433" i="7"/>
  <c r="A8432" i="7"/>
  <c r="A8431" i="7"/>
  <c r="A8430" i="7"/>
  <c r="A8429" i="7"/>
  <c r="A8428" i="7"/>
  <c r="A8427" i="7"/>
  <c r="A8426" i="7"/>
  <c r="A8425" i="7"/>
  <c r="A8424" i="7"/>
  <c r="A8423" i="7"/>
  <c r="A8422" i="7"/>
  <c r="A8421" i="7"/>
  <c r="A8420" i="7"/>
  <c r="A8419" i="7"/>
  <c r="A8418" i="7"/>
  <c r="A8417" i="7"/>
  <c r="A8416" i="7"/>
  <c r="A8415" i="7"/>
  <c r="A8414" i="7"/>
  <c r="A8413" i="7"/>
  <c r="A8412" i="7"/>
  <c r="A8411" i="7"/>
  <c r="A8410" i="7"/>
  <c r="A8409" i="7"/>
  <c r="A8408" i="7"/>
  <c r="A8407" i="7"/>
  <c r="A8406" i="7"/>
  <c r="A8405" i="7"/>
  <c r="A8404" i="7"/>
  <c r="A8403" i="7"/>
  <c r="A8402" i="7"/>
  <c r="A8401" i="7"/>
  <c r="A8400" i="7"/>
  <c r="A8399" i="7"/>
  <c r="A8398" i="7"/>
  <c r="A8397" i="7"/>
  <c r="A8396" i="7"/>
  <c r="A8395" i="7"/>
  <c r="A8394" i="7"/>
  <c r="A8393" i="7"/>
  <c r="A8392" i="7"/>
  <c r="A8391" i="7"/>
  <c r="A8390" i="7"/>
  <c r="A8389" i="7"/>
  <c r="A8388" i="7"/>
  <c r="A8387" i="7"/>
  <c r="A8386" i="7"/>
  <c r="A8385" i="7"/>
  <c r="A8384" i="7"/>
  <c r="A8383" i="7"/>
  <c r="A8382" i="7"/>
  <c r="A8381" i="7"/>
  <c r="A8380" i="7"/>
  <c r="A8379" i="7"/>
  <c r="A8378" i="7"/>
  <c r="A8377" i="7"/>
  <c r="A8376" i="7"/>
  <c r="A8375" i="7"/>
  <c r="A8374" i="7"/>
  <c r="A8373" i="7"/>
  <c r="A8372" i="7"/>
  <c r="A8371" i="7"/>
  <c r="A8370" i="7"/>
  <c r="A8369" i="7"/>
  <c r="A8368" i="7"/>
  <c r="A8367" i="7"/>
  <c r="A8366" i="7"/>
  <c r="A8365" i="7"/>
  <c r="A8364" i="7"/>
  <c r="A8363" i="7"/>
  <c r="A8362" i="7"/>
  <c r="A8361" i="7"/>
  <c r="A8360" i="7"/>
  <c r="A8359" i="7"/>
  <c r="A8358" i="7"/>
  <c r="A8357" i="7"/>
  <c r="A8356" i="7"/>
  <c r="A8355" i="7"/>
  <c r="A8354" i="7"/>
  <c r="A8353" i="7"/>
  <c r="A8352" i="7"/>
  <c r="A8351" i="7"/>
  <c r="A8350" i="7"/>
  <c r="A8349" i="7"/>
  <c r="A8348" i="7"/>
  <c r="A8347" i="7"/>
  <c r="A8346" i="7"/>
  <c r="A8345" i="7"/>
  <c r="A8344" i="7"/>
  <c r="A8343" i="7"/>
  <c r="A8342" i="7"/>
  <c r="A8341" i="7"/>
  <c r="A8340" i="7"/>
  <c r="A8339" i="7"/>
  <c r="A8338" i="7"/>
  <c r="A8337" i="7"/>
  <c r="A8336" i="7"/>
  <c r="A8335" i="7"/>
  <c r="A8334" i="7"/>
  <c r="A8333" i="7"/>
  <c r="A8332" i="7"/>
  <c r="A8331" i="7"/>
  <c r="A8330" i="7"/>
  <c r="A8329" i="7"/>
  <c r="A8328" i="7"/>
  <c r="A8327" i="7"/>
  <c r="A8326" i="7"/>
  <c r="A8325" i="7"/>
  <c r="A8324" i="7"/>
  <c r="A8323" i="7"/>
  <c r="A8322" i="7"/>
  <c r="A8321" i="7"/>
  <c r="A8320" i="7"/>
  <c r="A8319" i="7"/>
  <c r="A8318" i="7"/>
  <c r="A8317" i="7"/>
  <c r="A8316" i="7"/>
  <c r="A8315" i="7"/>
  <c r="A8314" i="7"/>
  <c r="A8313" i="7"/>
  <c r="A8312" i="7"/>
  <c r="A8311" i="7"/>
  <c r="A8310" i="7"/>
  <c r="A8309" i="7"/>
  <c r="A8308" i="7"/>
  <c r="A8307" i="7"/>
  <c r="A8306" i="7"/>
  <c r="A8305" i="7"/>
  <c r="A8304" i="7"/>
  <c r="A8303" i="7"/>
  <c r="A8302" i="7"/>
  <c r="A8301" i="7"/>
  <c r="A8300" i="7"/>
  <c r="A8299" i="7"/>
  <c r="A8298" i="7"/>
  <c r="A8297" i="7"/>
  <c r="A8296" i="7"/>
  <c r="A8295" i="7"/>
  <c r="A8294" i="7"/>
  <c r="A8293" i="7"/>
  <c r="A8292" i="7"/>
  <c r="A8291" i="7"/>
  <c r="A8290" i="7"/>
  <c r="A8289" i="7"/>
  <c r="A8288" i="7"/>
  <c r="A8287" i="7"/>
  <c r="A8286" i="7"/>
  <c r="A8285" i="7"/>
  <c r="A8284" i="7"/>
  <c r="A8283" i="7"/>
  <c r="A8282" i="7"/>
  <c r="A8281" i="7"/>
  <c r="A8280" i="7"/>
  <c r="A8279" i="7"/>
  <c r="A8278" i="7"/>
  <c r="A8277" i="7"/>
  <c r="A8276" i="7"/>
  <c r="A8275" i="7"/>
  <c r="A8274" i="7"/>
  <c r="A8273" i="7"/>
  <c r="A8272" i="7"/>
  <c r="A8271" i="7"/>
  <c r="A8270" i="7"/>
  <c r="A8269" i="7"/>
  <c r="A8268" i="7"/>
  <c r="A8267" i="7"/>
  <c r="A8266" i="7"/>
  <c r="A8265" i="7"/>
  <c r="A8264" i="7"/>
  <c r="A8263" i="7"/>
  <c r="A8262" i="7"/>
  <c r="A8261" i="7"/>
  <c r="A8260" i="7"/>
  <c r="A8259" i="7"/>
  <c r="A8258" i="7"/>
  <c r="A8257" i="7"/>
  <c r="A8256" i="7"/>
  <c r="A8255" i="7"/>
  <c r="A8254" i="7"/>
  <c r="A8253" i="7"/>
  <c r="A8252" i="7"/>
  <c r="A8251" i="7"/>
  <c r="A8250" i="7"/>
  <c r="A8249" i="7"/>
  <c r="A8248" i="7"/>
  <c r="A8247" i="7"/>
  <c r="A8246" i="7"/>
  <c r="A8245" i="7"/>
  <c r="A8244" i="7"/>
  <c r="A8243" i="7"/>
  <c r="A8242" i="7"/>
  <c r="A8241" i="7"/>
  <c r="A8240" i="7"/>
  <c r="A8239" i="7"/>
  <c r="A8238" i="7"/>
  <c r="A8237" i="7"/>
  <c r="A8236" i="7"/>
  <c r="A8235" i="7"/>
  <c r="A8234" i="7"/>
  <c r="A8233" i="7"/>
  <c r="A8232" i="7"/>
  <c r="A8231" i="7"/>
  <c r="A8230" i="7"/>
  <c r="A8229" i="7"/>
  <c r="A8228" i="7"/>
  <c r="A8227" i="7"/>
  <c r="A8226" i="7"/>
  <c r="A8225" i="7"/>
  <c r="A8224" i="7"/>
  <c r="A8223" i="7"/>
  <c r="A8222" i="7"/>
  <c r="A8221" i="7"/>
  <c r="A8220" i="7"/>
  <c r="A8219" i="7"/>
  <c r="A8218" i="7"/>
  <c r="A8217" i="7"/>
  <c r="A8216" i="7"/>
  <c r="A8215" i="7"/>
  <c r="A8214" i="7"/>
  <c r="A8213" i="7"/>
  <c r="A8212" i="7"/>
  <c r="A8211" i="7"/>
  <c r="A8210" i="7"/>
  <c r="A8209" i="7"/>
  <c r="A8208" i="7"/>
  <c r="A8207" i="7"/>
  <c r="A8206" i="7"/>
  <c r="A8205" i="7"/>
  <c r="A8204" i="7"/>
  <c r="A8203" i="7"/>
  <c r="A8202" i="7"/>
  <c r="A8201" i="7"/>
  <c r="A8200" i="7"/>
  <c r="A8199" i="7"/>
  <c r="A8198" i="7"/>
  <c r="A8197" i="7"/>
  <c r="A8196" i="7"/>
  <c r="A8195" i="7"/>
  <c r="A8194" i="7"/>
  <c r="A8193" i="7"/>
  <c r="A8192" i="7"/>
  <c r="A8191" i="7"/>
  <c r="A8190" i="7"/>
  <c r="A8189" i="7"/>
  <c r="A8188" i="7"/>
  <c r="A8187" i="7"/>
  <c r="A8186" i="7"/>
  <c r="A8185" i="7"/>
  <c r="A8184" i="7"/>
  <c r="A8183" i="7"/>
  <c r="A8182" i="7"/>
  <c r="A8181" i="7"/>
  <c r="A8180" i="7"/>
  <c r="A8179" i="7"/>
  <c r="A8178" i="7"/>
  <c r="A8177" i="7"/>
  <c r="A8176" i="7"/>
  <c r="A8175" i="7"/>
  <c r="A8174" i="7"/>
  <c r="A8173" i="7"/>
  <c r="A8172" i="7"/>
  <c r="A8171" i="7"/>
  <c r="A8170" i="7"/>
  <c r="A8169" i="7"/>
  <c r="A8168" i="7"/>
  <c r="A8167" i="7"/>
  <c r="A8166" i="7"/>
  <c r="A8165" i="7"/>
  <c r="A8164" i="7"/>
  <c r="A8163" i="7"/>
  <c r="A8162" i="7"/>
  <c r="A8161" i="7"/>
  <c r="A8160" i="7"/>
  <c r="A8159" i="7"/>
  <c r="A8158" i="7"/>
  <c r="A8157" i="7"/>
  <c r="A8156" i="7"/>
  <c r="A8155" i="7"/>
  <c r="A8154" i="7"/>
  <c r="A8153" i="7"/>
  <c r="A8152" i="7"/>
  <c r="A8151" i="7"/>
  <c r="A8150" i="7"/>
  <c r="A8149" i="7"/>
  <c r="A8148" i="7"/>
  <c r="A8147" i="7"/>
  <c r="A8146" i="7"/>
  <c r="A8145" i="7"/>
  <c r="A8144" i="7"/>
  <c r="A8143" i="7"/>
  <c r="A8142" i="7"/>
  <c r="A8141" i="7"/>
  <c r="A8140" i="7"/>
  <c r="A8139" i="7"/>
  <c r="A8138" i="7"/>
  <c r="A8137" i="7"/>
  <c r="A8136" i="7"/>
  <c r="A8135" i="7"/>
  <c r="A8134" i="7"/>
  <c r="A8133" i="7"/>
  <c r="A8132" i="7"/>
  <c r="A8131" i="7"/>
  <c r="A8130" i="7"/>
  <c r="A8129" i="7"/>
  <c r="A8128" i="7"/>
  <c r="A8127" i="7"/>
  <c r="A8126" i="7"/>
  <c r="A8125" i="7"/>
  <c r="A8124" i="7"/>
  <c r="A8123" i="7"/>
  <c r="A8122" i="7"/>
  <c r="A8121" i="7"/>
  <c r="A8120" i="7"/>
  <c r="A8119" i="7"/>
  <c r="A8118" i="7"/>
  <c r="A8117" i="7"/>
  <c r="A8116" i="7"/>
  <c r="A8115" i="7"/>
  <c r="A8114" i="7"/>
  <c r="A8113" i="7"/>
  <c r="A8112" i="7"/>
  <c r="A8111" i="7"/>
  <c r="A8110" i="7"/>
  <c r="A8109" i="7"/>
  <c r="A8108" i="7"/>
  <c r="A8107" i="7"/>
  <c r="A8106" i="7"/>
  <c r="A8105" i="7"/>
  <c r="A8104" i="7"/>
  <c r="A8103" i="7"/>
  <c r="A8102" i="7"/>
  <c r="A8101" i="7"/>
  <c r="A8100" i="7"/>
  <c r="A8099" i="7"/>
  <c r="A8098" i="7"/>
  <c r="A8097" i="7"/>
  <c r="A8096" i="7"/>
  <c r="A8095" i="7"/>
  <c r="A8094" i="7"/>
  <c r="A8093" i="7"/>
  <c r="A8092" i="7"/>
  <c r="A8091" i="7"/>
  <c r="A8090" i="7"/>
  <c r="A8089" i="7"/>
  <c r="A8088" i="7"/>
  <c r="A8087" i="7"/>
  <c r="A8086" i="7"/>
  <c r="A8085" i="7"/>
  <c r="A8084" i="7"/>
  <c r="A8083" i="7"/>
  <c r="A8082" i="7"/>
  <c r="A8081" i="7"/>
  <c r="A8080" i="7"/>
  <c r="A8079" i="7"/>
  <c r="A8078" i="7"/>
  <c r="A8077" i="7"/>
  <c r="A8076" i="7"/>
  <c r="A8075" i="7"/>
  <c r="A8074" i="7"/>
  <c r="A8073" i="7"/>
  <c r="A8072" i="7"/>
  <c r="A8071" i="7"/>
  <c r="A8070" i="7"/>
  <c r="A8069" i="7"/>
  <c r="A8068" i="7"/>
  <c r="A8067" i="7"/>
  <c r="A8066" i="7"/>
  <c r="A8065" i="7"/>
  <c r="A8064" i="7"/>
  <c r="A8063" i="7"/>
  <c r="A8062" i="7"/>
  <c r="A8061" i="7"/>
  <c r="A8060" i="7"/>
  <c r="A8059" i="7"/>
  <c r="A8058" i="7"/>
  <c r="A8057" i="7"/>
  <c r="A8056" i="7"/>
  <c r="A8055" i="7"/>
  <c r="A8054" i="7"/>
  <c r="A8053" i="7"/>
  <c r="A8052" i="7"/>
  <c r="A8051" i="7"/>
  <c r="A8050" i="7"/>
  <c r="A8049" i="7"/>
  <c r="A8048" i="7"/>
  <c r="A8047" i="7"/>
  <c r="A8046" i="7"/>
  <c r="A8045" i="7"/>
  <c r="A8044" i="7"/>
  <c r="A8043" i="7"/>
  <c r="A8042" i="7"/>
  <c r="A8041" i="7"/>
  <c r="A8040" i="7"/>
  <c r="A8039" i="7"/>
  <c r="A8038" i="7"/>
  <c r="A8037" i="7"/>
  <c r="A8036" i="7"/>
  <c r="A8035" i="7"/>
  <c r="A8034" i="7"/>
  <c r="A8033" i="7"/>
  <c r="A8032" i="7"/>
  <c r="A8031" i="7"/>
  <c r="A8030" i="7"/>
  <c r="A8029" i="7"/>
  <c r="A8028" i="7"/>
  <c r="A8027" i="7"/>
  <c r="A8026" i="7"/>
  <c r="A8025" i="7"/>
  <c r="A8024" i="7"/>
  <c r="A8023" i="7"/>
  <c r="A8022" i="7"/>
  <c r="A8021" i="7"/>
  <c r="A8020" i="7"/>
  <c r="A8019" i="7"/>
  <c r="A8018" i="7"/>
  <c r="A8017" i="7"/>
  <c r="A8016" i="7"/>
  <c r="A8015" i="7"/>
  <c r="A8014" i="7"/>
  <c r="A8013" i="7"/>
  <c r="A8012" i="7"/>
  <c r="A8011" i="7"/>
  <c r="A8010" i="7"/>
  <c r="A8009" i="7"/>
  <c r="A8008" i="7"/>
  <c r="A8007" i="7"/>
  <c r="A8006" i="7"/>
  <c r="A8005" i="7"/>
  <c r="A8004" i="7"/>
  <c r="A8003" i="7"/>
  <c r="A8002" i="7"/>
  <c r="A8001" i="7"/>
  <c r="A8000" i="7"/>
  <c r="A7999" i="7"/>
  <c r="A7998" i="7"/>
  <c r="A7997" i="7"/>
  <c r="A7996" i="7"/>
  <c r="A7995" i="7"/>
  <c r="A7994" i="7"/>
  <c r="A7993" i="7"/>
  <c r="A7992" i="7"/>
  <c r="A7991" i="7"/>
  <c r="A7990" i="7"/>
  <c r="A7989" i="7"/>
  <c r="A7988" i="7"/>
  <c r="A7987" i="7"/>
  <c r="A7986" i="7"/>
  <c r="A7985" i="7"/>
  <c r="A7984" i="7"/>
  <c r="A7983" i="7"/>
  <c r="A7982" i="7"/>
  <c r="A7981" i="7"/>
  <c r="A7980" i="7"/>
  <c r="A7979" i="7"/>
  <c r="A7978" i="7"/>
  <c r="A7977" i="7"/>
  <c r="A7976" i="7"/>
  <c r="A7975" i="7"/>
  <c r="A7974" i="7"/>
  <c r="A7973" i="7"/>
  <c r="A7972" i="7"/>
  <c r="A7971" i="7"/>
  <c r="A7970" i="7"/>
  <c r="A7969" i="7"/>
  <c r="A7968" i="7"/>
  <c r="A7967" i="7"/>
  <c r="A7966" i="7"/>
  <c r="A7965" i="7"/>
  <c r="A7964" i="7"/>
  <c r="A7963" i="7"/>
  <c r="A7962" i="7"/>
  <c r="A7961" i="7"/>
  <c r="A7960" i="7"/>
  <c r="A7959" i="7"/>
  <c r="A7958" i="7"/>
  <c r="A7957" i="7"/>
  <c r="A7956" i="7"/>
  <c r="A7955" i="7"/>
  <c r="A7954" i="7"/>
  <c r="A7953" i="7"/>
  <c r="A7952" i="7"/>
  <c r="A7951" i="7"/>
  <c r="A7950" i="7"/>
  <c r="A7949" i="7"/>
  <c r="A7948" i="7"/>
  <c r="A7947" i="7"/>
  <c r="A7946" i="7"/>
  <c r="A7945" i="7"/>
  <c r="A7944" i="7"/>
  <c r="A7943" i="7"/>
  <c r="A7942" i="7"/>
  <c r="A7941" i="7"/>
  <c r="A7940" i="7"/>
  <c r="A7939" i="7"/>
  <c r="A7938" i="7"/>
  <c r="A7937" i="7"/>
  <c r="A7936" i="7"/>
  <c r="A7935" i="7"/>
  <c r="A7934" i="7"/>
  <c r="A7933" i="7"/>
  <c r="A7932" i="7"/>
  <c r="A7931" i="7"/>
  <c r="A7930" i="7"/>
  <c r="A7929" i="7"/>
  <c r="A7928" i="7"/>
  <c r="A7927" i="7"/>
  <c r="A7926" i="7"/>
  <c r="A7925" i="7"/>
  <c r="A7924" i="7"/>
  <c r="A7923" i="7"/>
  <c r="A7922" i="7"/>
  <c r="A7921" i="7"/>
  <c r="A7920" i="7"/>
  <c r="A7919" i="7"/>
  <c r="A7918" i="7"/>
  <c r="A7917" i="7"/>
  <c r="A7916" i="7"/>
  <c r="A7915" i="7"/>
  <c r="A7914" i="7"/>
  <c r="A7913" i="7"/>
  <c r="A7912" i="7"/>
  <c r="A7911" i="7"/>
  <c r="A7910" i="7"/>
  <c r="A7909" i="7"/>
  <c r="A7908" i="7"/>
  <c r="A7907" i="7"/>
  <c r="A7906" i="7"/>
  <c r="A7905" i="7"/>
  <c r="A7904" i="7"/>
  <c r="A7903" i="7"/>
  <c r="A7902" i="7"/>
  <c r="A7901" i="7"/>
  <c r="A7900" i="7"/>
  <c r="A7899" i="7"/>
  <c r="A7898" i="7"/>
  <c r="A7897" i="7"/>
  <c r="A7896" i="7"/>
  <c r="A7895" i="7"/>
  <c r="A7894" i="7"/>
  <c r="A7893" i="7"/>
  <c r="A7892" i="7"/>
  <c r="A7891" i="7"/>
  <c r="A7890" i="7"/>
  <c r="A7889" i="7"/>
  <c r="A7888" i="7"/>
  <c r="A7887" i="7"/>
  <c r="A7886" i="7"/>
  <c r="A7885" i="7"/>
  <c r="A7884" i="7"/>
  <c r="A7883" i="7"/>
  <c r="A7882" i="7"/>
  <c r="A7881" i="7"/>
  <c r="A7880" i="7"/>
  <c r="A7879" i="7"/>
  <c r="A7878" i="7"/>
  <c r="A7877" i="7"/>
  <c r="A7876" i="7"/>
  <c r="A7875" i="7"/>
  <c r="A7874" i="7"/>
  <c r="A7873" i="7"/>
  <c r="A7872" i="7"/>
  <c r="A7871" i="7"/>
  <c r="A7870" i="7"/>
  <c r="A7869" i="7"/>
  <c r="A7868" i="7"/>
  <c r="A7867" i="7"/>
  <c r="A7866" i="7"/>
  <c r="A7865" i="7"/>
  <c r="A7864" i="7"/>
  <c r="A7863" i="7"/>
  <c r="A7862" i="7"/>
  <c r="A7861" i="7"/>
  <c r="A7860" i="7"/>
  <c r="A7859" i="7"/>
  <c r="A7858" i="7"/>
  <c r="A7857" i="7"/>
  <c r="A7856" i="7"/>
  <c r="A7855" i="7"/>
  <c r="A7854" i="7"/>
  <c r="A7853" i="7"/>
  <c r="A7852" i="7"/>
  <c r="A7851" i="7"/>
  <c r="A7850" i="7"/>
  <c r="A7849" i="7"/>
  <c r="A7848" i="7"/>
  <c r="A7847" i="7"/>
  <c r="A7846" i="7"/>
  <c r="A7845" i="7"/>
  <c r="A7844" i="7"/>
  <c r="A7843" i="7"/>
  <c r="A7842" i="7"/>
  <c r="A7841" i="7"/>
  <c r="A7840" i="7"/>
  <c r="A7839" i="7"/>
  <c r="A7838" i="7"/>
  <c r="A7837" i="7"/>
  <c r="A7836" i="7"/>
  <c r="A7835" i="7"/>
  <c r="A7834" i="7"/>
  <c r="A7833" i="7"/>
  <c r="A7832" i="7"/>
  <c r="A7831" i="7"/>
  <c r="A7830" i="7"/>
  <c r="A7829" i="7"/>
  <c r="A7828" i="7"/>
  <c r="A7827" i="7"/>
  <c r="A7826" i="7"/>
  <c r="A7825" i="7"/>
  <c r="A7824" i="7"/>
  <c r="A7823" i="7"/>
  <c r="A7822" i="7"/>
  <c r="A7821" i="7"/>
  <c r="A7820" i="7"/>
  <c r="A7819" i="7"/>
  <c r="A7818" i="7"/>
  <c r="A7817" i="7"/>
  <c r="A7816" i="7"/>
  <c r="A7815" i="7"/>
  <c r="A7814" i="7"/>
  <c r="A7813" i="7"/>
  <c r="A7812" i="7"/>
  <c r="A7811" i="7"/>
  <c r="A7810" i="7"/>
  <c r="A7809" i="7"/>
  <c r="A7808" i="7"/>
  <c r="A7807" i="7"/>
  <c r="A7806" i="7"/>
  <c r="A7805" i="7"/>
  <c r="A7804" i="7"/>
  <c r="A7803" i="7"/>
  <c r="A7802" i="7"/>
  <c r="A7801" i="7"/>
  <c r="A7800" i="7"/>
  <c r="A7799" i="7"/>
  <c r="A7798" i="7"/>
  <c r="A7797" i="7"/>
  <c r="A7796" i="7"/>
  <c r="A7795" i="7"/>
  <c r="A7794" i="7"/>
  <c r="A7793" i="7"/>
  <c r="A7792" i="7"/>
  <c r="A7791" i="7"/>
  <c r="A7790" i="7"/>
  <c r="A7789" i="7"/>
  <c r="A7788" i="7"/>
  <c r="A7787" i="7"/>
  <c r="A7786" i="7"/>
  <c r="A7785" i="7"/>
  <c r="A7784" i="7"/>
  <c r="A7783" i="7"/>
  <c r="A7782" i="7"/>
  <c r="A7781" i="7"/>
  <c r="A7780" i="7"/>
  <c r="A7779" i="7"/>
  <c r="A7778" i="7"/>
  <c r="A7777" i="7"/>
  <c r="A7776" i="7"/>
  <c r="A7775" i="7"/>
  <c r="A7774" i="7"/>
  <c r="A7773" i="7"/>
  <c r="A7772" i="7"/>
  <c r="A7771" i="7"/>
  <c r="A7770" i="7"/>
  <c r="A7769" i="7"/>
  <c r="A7768" i="7"/>
  <c r="A7767" i="7"/>
  <c r="A7766" i="7"/>
  <c r="A7765" i="7"/>
  <c r="A7764" i="7"/>
  <c r="A7763" i="7"/>
  <c r="A7762" i="7"/>
  <c r="A7761" i="7"/>
  <c r="A7760" i="7"/>
  <c r="A7759" i="7"/>
  <c r="A7758" i="7"/>
  <c r="A7757" i="7"/>
  <c r="A7756" i="7"/>
  <c r="A7755" i="7"/>
  <c r="A7754" i="7"/>
  <c r="A7753" i="7"/>
  <c r="A7752" i="7"/>
  <c r="A7751" i="7"/>
  <c r="A7750" i="7"/>
  <c r="A7749" i="7"/>
  <c r="A7748" i="7"/>
  <c r="A7747" i="7"/>
  <c r="A7746" i="7"/>
  <c r="A7745" i="7"/>
  <c r="A7744" i="7"/>
  <c r="A7743" i="7"/>
  <c r="A7742" i="7"/>
  <c r="A7741" i="7"/>
  <c r="A7740" i="7"/>
  <c r="A7739" i="7"/>
  <c r="A7738" i="7"/>
  <c r="A7737" i="7"/>
  <c r="A7736" i="7"/>
  <c r="A7735" i="7"/>
  <c r="A7734" i="7"/>
  <c r="A7733" i="7"/>
  <c r="A7732" i="7"/>
  <c r="A7731" i="7"/>
  <c r="A7730" i="7"/>
  <c r="A7729" i="7"/>
  <c r="A7728" i="7"/>
  <c r="A7727" i="7"/>
  <c r="A7726" i="7"/>
  <c r="A7725" i="7"/>
  <c r="A7724" i="7"/>
  <c r="A7723" i="7"/>
  <c r="A7722" i="7"/>
  <c r="A7721" i="7"/>
  <c r="A7720" i="7"/>
  <c r="A7719" i="7"/>
  <c r="A7718" i="7"/>
  <c r="A7717" i="7"/>
  <c r="A7716" i="7"/>
  <c r="A7715" i="7"/>
  <c r="A7714" i="7"/>
  <c r="A7713" i="7"/>
  <c r="A7712" i="7"/>
  <c r="A7711" i="7"/>
  <c r="A7710" i="7"/>
  <c r="A7709" i="7"/>
  <c r="A7708" i="7"/>
  <c r="A7707" i="7"/>
  <c r="A7706" i="7"/>
  <c r="A7705" i="7"/>
  <c r="A7704" i="7"/>
  <c r="A7703" i="7"/>
  <c r="A7702" i="7"/>
  <c r="A7701" i="7"/>
  <c r="A7700" i="7"/>
  <c r="A7699" i="7"/>
  <c r="A7698" i="7"/>
  <c r="A7697" i="7"/>
  <c r="A7696" i="7"/>
  <c r="A7695" i="7"/>
  <c r="A7694" i="7"/>
  <c r="A7693" i="7"/>
  <c r="A7692" i="7"/>
  <c r="A7691" i="7"/>
  <c r="A7690" i="7"/>
  <c r="A7689" i="7"/>
  <c r="A7688" i="7"/>
  <c r="A7687" i="7"/>
  <c r="A7686" i="7"/>
  <c r="A7685" i="7"/>
  <c r="A7684" i="7"/>
  <c r="A7683" i="7"/>
  <c r="A7682" i="7"/>
  <c r="A7681" i="7"/>
  <c r="A7680" i="7"/>
  <c r="A7679" i="7"/>
  <c r="A7678" i="7"/>
  <c r="A7677" i="7"/>
  <c r="A7676" i="7"/>
  <c r="A7675" i="7"/>
  <c r="A7674" i="7"/>
  <c r="A7673" i="7"/>
  <c r="A7672" i="7"/>
  <c r="A7671" i="7"/>
  <c r="A7670" i="7"/>
  <c r="A7669" i="7"/>
  <c r="A7668" i="7"/>
  <c r="A7667" i="7"/>
  <c r="A7666" i="7"/>
  <c r="A7665" i="7"/>
  <c r="A7664" i="7"/>
  <c r="A7663" i="7"/>
  <c r="A7662" i="7"/>
  <c r="A7661" i="7"/>
  <c r="A7660" i="7"/>
  <c r="A7659" i="7"/>
  <c r="A7658" i="7"/>
  <c r="A7657" i="7"/>
  <c r="A7656" i="7"/>
  <c r="A7655" i="7"/>
  <c r="A7654" i="7"/>
  <c r="A7653" i="7"/>
  <c r="A7652" i="7"/>
  <c r="A7651" i="7"/>
  <c r="A7650" i="7"/>
  <c r="A7649" i="7"/>
  <c r="A7648" i="7"/>
  <c r="A7647" i="7"/>
  <c r="A7646" i="7"/>
  <c r="A7645" i="7"/>
  <c r="A7644" i="7"/>
  <c r="A7643" i="7"/>
  <c r="A7642" i="7"/>
  <c r="A7641" i="7"/>
  <c r="A7640" i="7"/>
  <c r="A7639" i="7"/>
  <c r="A7638" i="7"/>
  <c r="A7637" i="7"/>
  <c r="A7636" i="7"/>
  <c r="A7635" i="7"/>
  <c r="A7634" i="7"/>
  <c r="A7633" i="7"/>
  <c r="A7632" i="7"/>
  <c r="A7631" i="7"/>
  <c r="A7630" i="7"/>
  <c r="A7629" i="7"/>
  <c r="A7628" i="7"/>
  <c r="A7627" i="7"/>
  <c r="A7626" i="7"/>
  <c r="A7625" i="7"/>
  <c r="A7624" i="7"/>
  <c r="A7623" i="7"/>
  <c r="A7622" i="7"/>
  <c r="A7621" i="7"/>
  <c r="A7620" i="7"/>
  <c r="A7619" i="7"/>
  <c r="A7618" i="7"/>
  <c r="A7617" i="7"/>
  <c r="A7616" i="7"/>
  <c r="A7615" i="7"/>
  <c r="A7614" i="7"/>
  <c r="A7613" i="7"/>
  <c r="A7612" i="7"/>
  <c r="A7611" i="7"/>
  <c r="A7610" i="7"/>
  <c r="A7609" i="7"/>
  <c r="A7608" i="7"/>
  <c r="A7607" i="7"/>
  <c r="A7606" i="7"/>
  <c r="A7605" i="7"/>
  <c r="A7604" i="7"/>
  <c r="A7603" i="7"/>
  <c r="A7602" i="7"/>
  <c r="A7601" i="7"/>
  <c r="A7600" i="7"/>
  <c r="A7599" i="7"/>
  <c r="A7598" i="7"/>
  <c r="A7597" i="7"/>
  <c r="A7596" i="7"/>
  <c r="A7595" i="7"/>
  <c r="A7594" i="7"/>
  <c r="A7593" i="7"/>
  <c r="A7592" i="7"/>
  <c r="A7591" i="7"/>
  <c r="A7590" i="7"/>
  <c r="A7589" i="7"/>
  <c r="A7588" i="7"/>
  <c r="A7587" i="7"/>
  <c r="A7586" i="7"/>
  <c r="A7585" i="7"/>
  <c r="A7584" i="7"/>
  <c r="A7583" i="7"/>
  <c r="A7582" i="7"/>
  <c r="A7581" i="7"/>
  <c r="A7580" i="7"/>
  <c r="A7579" i="7"/>
  <c r="A7578" i="7"/>
  <c r="A7577" i="7"/>
  <c r="A7576" i="7"/>
  <c r="A7575" i="7"/>
  <c r="A7574" i="7"/>
  <c r="A7573" i="7"/>
  <c r="A7572" i="7"/>
  <c r="A7571" i="7"/>
  <c r="A7570" i="7"/>
  <c r="A7569" i="7"/>
  <c r="A7568" i="7"/>
  <c r="A7567" i="7"/>
  <c r="A7566" i="7"/>
  <c r="A7565" i="7"/>
  <c r="A7564" i="7"/>
  <c r="A7563" i="7"/>
  <c r="A7562" i="7"/>
  <c r="A7561" i="7"/>
  <c r="A7560" i="7"/>
  <c r="A7559" i="7"/>
  <c r="A7558" i="7"/>
  <c r="A7557" i="7"/>
  <c r="A7556" i="7"/>
  <c r="A7555" i="7"/>
  <c r="A7554" i="7"/>
  <c r="A7553" i="7"/>
  <c r="A7552" i="7"/>
  <c r="A7551" i="7"/>
  <c r="A7550" i="7"/>
  <c r="A7549" i="7"/>
  <c r="A7548" i="7"/>
  <c r="A7547" i="7"/>
  <c r="A7546" i="7"/>
  <c r="A7545" i="7"/>
  <c r="A7544" i="7"/>
  <c r="A7543" i="7"/>
  <c r="A7542" i="7"/>
  <c r="A7541" i="7"/>
  <c r="A7540" i="7"/>
  <c r="A7539" i="7"/>
  <c r="A7538" i="7"/>
  <c r="A7537" i="7"/>
  <c r="A7536" i="7"/>
  <c r="A7535" i="7"/>
  <c r="A7534" i="7"/>
  <c r="A7533" i="7"/>
  <c r="A7532" i="7"/>
  <c r="A7531" i="7"/>
  <c r="A7530" i="7"/>
  <c r="A7529" i="7"/>
  <c r="A7528" i="7"/>
  <c r="A7527" i="7"/>
  <c r="A7526" i="7"/>
  <c r="A7525" i="7"/>
  <c r="A7524" i="7"/>
  <c r="A7523" i="7"/>
  <c r="A7522" i="7"/>
  <c r="A7521" i="7"/>
  <c r="A7520" i="7"/>
  <c r="A7519" i="7"/>
  <c r="A7518" i="7"/>
  <c r="A7517" i="7"/>
  <c r="A7516" i="7"/>
  <c r="A7515" i="7"/>
  <c r="A7514" i="7"/>
  <c r="A7513" i="7"/>
  <c r="A7512" i="7"/>
  <c r="A7511" i="7"/>
  <c r="A7510" i="7"/>
  <c r="A7509" i="7"/>
  <c r="A7508" i="7"/>
  <c r="A7507" i="7"/>
  <c r="A7506" i="7"/>
  <c r="A7505" i="7"/>
  <c r="A7504" i="7"/>
  <c r="A7503" i="7"/>
  <c r="A7502" i="7"/>
  <c r="A7501" i="7"/>
  <c r="A7500" i="7"/>
  <c r="A7499" i="7"/>
  <c r="A7498" i="7"/>
  <c r="A7497" i="7"/>
  <c r="A7496" i="7"/>
  <c r="A7495" i="7"/>
  <c r="A7494" i="7"/>
  <c r="A7493" i="7"/>
  <c r="A7492" i="7"/>
  <c r="A7491" i="7"/>
  <c r="A7490" i="7"/>
  <c r="A7489" i="7"/>
  <c r="A7488" i="7"/>
  <c r="A7487" i="7"/>
  <c r="A7486" i="7"/>
  <c r="A7485" i="7"/>
  <c r="A7484" i="7"/>
  <c r="A7483" i="7"/>
  <c r="A7482" i="7"/>
  <c r="A7481" i="7"/>
  <c r="A7480" i="7"/>
  <c r="A7479" i="7"/>
  <c r="A7478" i="7"/>
  <c r="A7477" i="7"/>
  <c r="A7476" i="7"/>
  <c r="A7475" i="7"/>
  <c r="A7474" i="7"/>
  <c r="A7473" i="7"/>
  <c r="A7472" i="7"/>
  <c r="A7471" i="7"/>
  <c r="A7470" i="7"/>
  <c r="A7469" i="7"/>
  <c r="A7468" i="7"/>
  <c r="A7467" i="7"/>
  <c r="A7466" i="7"/>
  <c r="A7465" i="7"/>
  <c r="A7464" i="7"/>
  <c r="A7463" i="7"/>
  <c r="A7462" i="7"/>
  <c r="A7461" i="7"/>
  <c r="A7460" i="7"/>
  <c r="A7459" i="7"/>
  <c r="A7458" i="7"/>
  <c r="A7457" i="7"/>
  <c r="A7456" i="7"/>
  <c r="A7455" i="7"/>
  <c r="A7454" i="7"/>
  <c r="A7453" i="7"/>
  <c r="A7452" i="7"/>
  <c r="A7451" i="7"/>
  <c r="A7450" i="7"/>
  <c r="A7449" i="7"/>
  <c r="A7448" i="7"/>
  <c r="A7447" i="7"/>
  <c r="A7446" i="7"/>
  <c r="A7445" i="7"/>
  <c r="A7444" i="7"/>
  <c r="A7443" i="7"/>
  <c r="A7442" i="7"/>
  <c r="A7441" i="7"/>
  <c r="A7440" i="7"/>
  <c r="A7439" i="7"/>
  <c r="A7438" i="7"/>
  <c r="A7437" i="7"/>
  <c r="A7436" i="7"/>
  <c r="A7435" i="7"/>
  <c r="A7434" i="7"/>
  <c r="A7433" i="7"/>
  <c r="A7432" i="7"/>
  <c r="A7431" i="7"/>
  <c r="A7430" i="7"/>
  <c r="A7429" i="7"/>
  <c r="A7428" i="7"/>
  <c r="A7427" i="7"/>
  <c r="A7426" i="7"/>
  <c r="A7425" i="7"/>
  <c r="A7424" i="7"/>
  <c r="A7423" i="7"/>
  <c r="A7422" i="7"/>
  <c r="A7421" i="7"/>
  <c r="A7420" i="7"/>
  <c r="A7419" i="7"/>
  <c r="A7418" i="7"/>
  <c r="A7417" i="7"/>
  <c r="A7416" i="7"/>
  <c r="A7415" i="7"/>
  <c r="A7414" i="7"/>
  <c r="A7413" i="7"/>
  <c r="A7412" i="7"/>
  <c r="A7411" i="7"/>
  <c r="A7410" i="7"/>
  <c r="A7409" i="7"/>
  <c r="A7408" i="7"/>
  <c r="A7407" i="7"/>
  <c r="A7406" i="7"/>
  <c r="A7405" i="7"/>
  <c r="A7404" i="7"/>
  <c r="A7403" i="7"/>
  <c r="A7402" i="7"/>
  <c r="A7401" i="7"/>
  <c r="A7400" i="7"/>
  <c r="A7399" i="7"/>
  <c r="A7398" i="7"/>
  <c r="A7397" i="7"/>
  <c r="A7396" i="7"/>
  <c r="A7395" i="7"/>
  <c r="A7394" i="7"/>
  <c r="A7393" i="7"/>
  <c r="A7392" i="7"/>
  <c r="A7391" i="7"/>
  <c r="A7390" i="7"/>
  <c r="A7389" i="7"/>
  <c r="A7388" i="7"/>
  <c r="A7387" i="7"/>
  <c r="A7386" i="7"/>
  <c r="A7385" i="7"/>
  <c r="A7384" i="7"/>
  <c r="A7383" i="7"/>
  <c r="A7382" i="7"/>
  <c r="A7381" i="7"/>
  <c r="A7380" i="7"/>
  <c r="A7379" i="7"/>
  <c r="A7378" i="7"/>
  <c r="A7377" i="7"/>
  <c r="A7376" i="7"/>
  <c r="A7375" i="7"/>
  <c r="A7374" i="7"/>
  <c r="A7373" i="7"/>
  <c r="A7372" i="7"/>
  <c r="A7371" i="7"/>
  <c r="A7370" i="7"/>
  <c r="A7369" i="7"/>
  <c r="A7368" i="7"/>
  <c r="A7367" i="7"/>
  <c r="A7366" i="7"/>
  <c r="A7365" i="7"/>
  <c r="A7364" i="7"/>
  <c r="A7363" i="7"/>
  <c r="A7362" i="7"/>
  <c r="A7361" i="7"/>
  <c r="A7360" i="7"/>
  <c r="A7359" i="7"/>
  <c r="A7358" i="7"/>
  <c r="A7357" i="7"/>
  <c r="A7356" i="7"/>
  <c r="A7355" i="7"/>
  <c r="A7354" i="7"/>
  <c r="A7353" i="7"/>
  <c r="A7352" i="7"/>
  <c r="A7351" i="7"/>
  <c r="A7350" i="7"/>
  <c r="A7349" i="7"/>
  <c r="A7348" i="7"/>
  <c r="A7347" i="7"/>
  <c r="A7346" i="7"/>
  <c r="A7345" i="7"/>
  <c r="A7344" i="7"/>
  <c r="A7343" i="7"/>
  <c r="A7342" i="7"/>
  <c r="A7341" i="7"/>
  <c r="A7340" i="7"/>
  <c r="A7339" i="7"/>
  <c r="A7338" i="7"/>
  <c r="A7337" i="7"/>
  <c r="A7336" i="7"/>
  <c r="A7335" i="7"/>
  <c r="A7334" i="7"/>
  <c r="A7333" i="7"/>
  <c r="A7332" i="7"/>
  <c r="A7331" i="7"/>
  <c r="A7330" i="7"/>
  <c r="A7329" i="7"/>
  <c r="A7328" i="7"/>
  <c r="A7327" i="7"/>
  <c r="A7326" i="7"/>
  <c r="A7325" i="7"/>
  <c r="A7324" i="7"/>
  <c r="A7323" i="7"/>
  <c r="A7322" i="7"/>
  <c r="A7321" i="7"/>
  <c r="A7320" i="7"/>
  <c r="A7319" i="7"/>
  <c r="A7318" i="7"/>
  <c r="A7317" i="7"/>
  <c r="A7316" i="7"/>
  <c r="A7315" i="7"/>
  <c r="A7314" i="7"/>
  <c r="A7313" i="7"/>
  <c r="A7312" i="7"/>
  <c r="A7311" i="7"/>
  <c r="A7310" i="7"/>
  <c r="A7309" i="7"/>
  <c r="A7308" i="7"/>
  <c r="A7307" i="7"/>
  <c r="A7306" i="7"/>
  <c r="A7305" i="7"/>
  <c r="A7304" i="7"/>
  <c r="A7303" i="7"/>
  <c r="A7302" i="7"/>
  <c r="A7301" i="7"/>
  <c r="A7300" i="7"/>
  <c r="A7299" i="7"/>
  <c r="A7298" i="7"/>
  <c r="A7297" i="7"/>
  <c r="A7296" i="7"/>
  <c r="A7295" i="7"/>
  <c r="A7294" i="7"/>
  <c r="A7293" i="7"/>
  <c r="A7292" i="7"/>
  <c r="A7291" i="7"/>
  <c r="A7290" i="7"/>
  <c r="A7289" i="7"/>
  <c r="A7288" i="7"/>
  <c r="A7287" i="7"/>
  <c r="A7286" i="7"/>
  <c r="A7285" i="7"/>
  <c r="A7284" i="7"/>
  <c r="A7283" i="7"/>
  <c r="A7282" i="7"/>
  <c r="A7281" i="7"/>
  <c r="A7280" i="7"/>
  <c r="A7279" i="7"/>
  <c r="A7278" i="7"/>
  <c r="A7277" i="7"/>
  <c r="A7276" i="7"/>
  <c r="A7275" i="7"/>
  <c r="A7274" i="7"/>
  <c r="A7273" i="7"/>
  <c r="A7272" i="7"/>
  <c r="A7271" i="7"/>
  <c r="A7270" i="7"/>
  <c r="A7269" i="7"/>
  <c r="A7268" i="7"/>
  <c r="A7267" i="7"/>
  <c r="A7266" i="7"/>
  <c r="A7265" i="7"/>
  <c r="A7264" i="7"/>
  <c r="A7263" i="7"/>
  <c r="A7262" i="7"/>
  <c r="A7261" i="7"/>
  <c r="A7260" i="7"/>
  <c r="A7259" i="7"/>
  <c r="A7258" i="7"/>
  <c r="A7257" i="7"/>
  <c r="A7256" i="7"/>
  <c r="A7255" i="7"/>
  <c r="A7254" i="7"/>
  <c r="A7253" i="7"/>
  <c r="A7252" i="7"/>
  <c r="A7251" i="7"/>
  <c r="A7250" i="7"/>
  <c r="A7249" i="7"/>
  <c r="A7248" i="7"/>
  <c r="A7247" i="7"/>
  <c r="A7246" i="7"/>
  <c r="A7245" i="7"/>
  <c r="A7244" i="7"/>
  <c r="A7243" i="7"/>
  <c r="A7242" i="7"/>
  <c r="A7241" i="7"/>
  <c r="A7240" i="7"/>
  <c r="A7239" i="7"/>
  <c r="A7238" i="7"/>
  <c r="A7237" i="7"/>
  <c r="A7236" i="7"/>
  <c r="A7235" i="7"/>
  <c r="A7234" i="7"/>
  <c r="A7233" i="7"/>
  <c r="A7232" i="7"/>
  <c r="A7231" i="7"/>
  <c r="A7230" i="7"/>
  <c r="A7229" i="7"/>
  <c r="A7228" i="7"/>
  <c r="A7227" i="7"/>
  <c r="A7226" i="7"/>
  <c r="A7225" i="7"/>
  <c r="A7224" i="7"/>
  <c r="A7223" i="7"/>
  <c r="A7222" i="7"/>
  <c r="A7221" i="7"/>
  <c r="A7220" i="7"/>
  <c r="A7219" i="7"/>
  <c r="A7218" i="7"/>
  <c r="A7217" i="7"/>
  <c r="A7216" i="7"/>
  <c r="A7215" i="7"/>
  <c r="A7214" i="7"/>
  <c r="A7213" i="7"/>
  <c r="A7212" i="7"/>
  <c r="A7211" i="7"/>
  <c r="A7210" i="7"/>
  <c r="A7209" i="7"/>
  <c r="A7208" i="7"/>
  <c r="A7207" i="7"/>
  <c r="A7206" i="7"/>
  <c r="A7205" i="7"/>
  <c r="A7204" i="7"/>
  <c r="A7203" i="7"/>
  <c r="A7202" i="7"/>
  <c r="A7201" i="7"/>
  <c r="A7200" i="7"/>
  <c r="A7199" i="7"/>
  <c r="A7198" i="7"/>
  <c r="A7197" i="7"/>
  <c r="A7196" i="7"/>
  <c r="A7195" i="7"/>
  <c r="A7194" i="7"/>
  <c r="A7193" i="7"/>
  <c r="A7192" i="7"/>
  <c r="A7191" i="7"/>
  <c r="A7190" i="7"/>
  <c r="A7189" i="7"/>
  <c r="A7188" i="7"/>
  <c r="A7187" i="7"/>
  <c r="A7186" i="7"/>
  <c r="A7185" i="7"/>
  <c r="A7184" i="7"/>
  <c r="A7183" i="7"/>
  <c r="A7182" i="7"/>
  <c r="A7181" i="7"/>
  <c r="A7180" i="7"/>
  <c r="A7179" i="7"/>
  <c r="A7178" i="7"/>
  <c r="A7177" i="7"/>
  <c r="A7176" i="7"/>
  <c r="A7175" i="7"/>
  <c r="A7174" i="7"/>
  <c r="A7173" i="7"/>
  <c r="A7172" i="7"/>
  <c r="A7171" i="7"/>
  <c r="A7170" i="7"/>
  <c r="A7169" i="7"/>
  <c r="A7168" i="7"/>
  <c r="A7167" i="7"/>
  <c r="A7166" i="7"/>
  <c r="A7165" i="7"/>
  <c r="A7164" i="7"/>
  <c r="A7163" i="7"/>
  <c r="A7162" i="7"/>
  <c r="A7161" i="7"/>
  <c r="A7160" i="7"/>
  <c r="A7159" i="7"/>
  <c r="A7158" i="7"/>
  <c r="A7157" i="7"/>
  <c r="A7156" i="7"/>
  <c r="A7155" i="7"/>
  <c r="A7154" i="7"/>
  <c r="A7153" i="7"/>
  <c r="A7152" i="7"/>
  <c r="A7151" i="7"/>
  <c r="A7150" i="7"/>
  <c r="A7149" i="7"/>
  <c r="A7148" i="7"/>
  <c r="A7147" i="7"/>
  <c r="A7146" i="7"/>
  <c r="A7145" i="7"/>
  <c r="A7144" i="7"/>
  <c r="A7143" i="7"/>
  <c r="A7142" i="7"/>
  <c r="A7141" i="7"/>
  <c r="A7140" i="7"/>
  <c r="A7139" i="7"/>
  <c r="A7138" i="7"/>
  <c r="A7137" i="7"/>
  <c r="A7136" i="7"/>
  <c r="A7135" i="7"/>
  <c r="A7134" i="7"/>
  <c r="A7133" i="7"/>
  <c r="A7132" i="7"/>
  <c r="A7131" i="7"/>
  <c r="A7130" i="7"/>
  <c r="A7129" i="7"/>
  <c r="A7128" i="7"/>
  <c r="A7127" i="7"/>
  <c r="A7126" i="7"/>
  <c r="A7125" i="7"/>
  <c r="A7124" i="7"/>
  <c r="A7123" i="7"/>
  <c r="A7122" i="7"/>
  <c r="A7121" i="7"/>
  <c r="A7120" i="7"/>
  <c r="A7119" i="7"/>
  <c r="A7118" i="7"/>
  <c r="A7117" i="7"/>
  <c r="A7116" i="7"/>
  <c r="A7115" i="7"/>
  <c r="A7114" i="7"/>
  <c r="A7113" i="7"/>
  <c r="A7112" i="7"/>
  <c r="A7111" i="7"/>
  <c r="A7110" i="7"/>
  <c r="A7109" i="7"/>
  <c r="A7108" i="7"/>
  <c r="A7107" i="7"/>
  <c r="A7106" i="7"/>
  <c r="A7105" i="7"/>
  <c r="A7104" i="7"/>
  <c r="A7103" i="7"/>
  <c r="A7102" i="7"/>
  <c r="A7101" i="7"/>
  <c r="A7100" i="7"/>
  <c r="A7099" i="7"/>
  <c r="A7098" i="7"/>
  <c r="A7097" i="7"/>
  <c r="A7096" i="7"/>
  <c r="A7095" i="7"/>
  <c r="A7094" i="7"/>
  <c r="A7093" i="7"/>
  <c r="A7092" i="7"/>
  <c r="A7091" i="7"/>
  <c r="A7090" i="7"/>
  <c r="A7089" i="7"/>
  <c r="A7088" i="7"/>
  <c r="A7087" i="7"/>
  <c r="A7086" i="7"/>
  <c r="A7085" i="7"/>
  <c r="A7084" i="7"/>
  <c r="A7083" i="7"/>
  <c r="A7082" i="7"/>
  <c r="A7081" i="7"/>
  <c r="A7080" i="7"/>
  <c r="A7079" i="7"/>
  <c r="A7078" i="7"/>
  <c r="A7077" i="7"/>
  <c r="A7076" i="7"/>
  <c r="A7075" i="7"/>
  <c r="A7074" i="7"/>
  <c r="A7073" i="7"/>
  <c r="A7072" i="7"/>
  <c r="A7071" i="7"/>
  <c r="A7070" i="7"/>
  <c r="A7069" i="7"/>
  <c r="A7068" i="7"/>
  <c r="A7067" i="7"/>
  <c r="A7066" i="7"/>
  <c r="A7065" i="7"/>
  <c r="A7064" i="7"/>
  <c r="A7063" i="7"/>
  <c r="A7062" i="7"/>
  <c r="A7061" i="7"/>
  <c r="A7060" i="7"/>
  <c r="A7059" i="7"/>
  <c r="A7058" i="7"/>
  <c r="A7057" i="7"/>
  <c r="A7056" i="7"/>
  <c r="A7055" i="7"/>
  <c r="A7054" i="7"/>
  <c r="A7053" i="7"/>
  <c r="A7052" i="7"/>
  <c r="A7051" i="7"/>
  <c r="A7050" i="7"/>
  <c r="A7049" i="7"/>
  <c r="A7048" i="7"/>
  <c r="A7047" i="7"/>
  <c r="A7046" i="7"/>
  <c r="A7045" i="7"/>
  <c r="A7044" i="7"/>
  <c r="A7043" i="7"/>
  <c r="A7042" i="7"/>
  <c r="A7041" i="7"/>
  <c r="A7040" i="7"/>
  <c r="A7039" i="7"/>
  <c r="A7038" i="7"/>
  <c r="A7037" i="7"/>
  <c r="A7036" i="7"/>
  <c r="A7035" i="7"/>
  <c r="A7034" i="7"/>
  <c r="A7033" i="7"/>
  <c r="A7032" i="7"/>
  <c r="A7031" i="7"/>
  <c r="A7030" i="7"/>
  <c r="A7029" i="7"/>
  <c r="A7028" i="7"/>
  <c r="A7027" i="7"/>
  <c r="A7026" i="7"/>
  <c r="A7025" i="7"/>
  <c r="A7024" i="7"/>
  <c r="A7023" i="7"/>
  <c r="A7022" i="7"/>
  <c r="A7021" i="7"/>
  <c r="A7020" i="7"/>
  <c r="A7019" i="7"/>
  <c r="A7018" i="7"/>
  <c r="A7017" i="7"/>
  <c r="A7016" i="7"/>
  <c r="A7015" i="7"/>
  <c r="A7014" i="7"/>
  <c r="A7013" i="7"/>
  <c r="A7012" i="7"/>
  <c r="A7011" i="7"/>
  <c r="A7010" i="7"/>
  <c r="A7009" i="7"/>
  <c r="A7008" i="7"/>
  <c r="A7007" i="7"/>
  <c r="A7006" i="7"/>
  <c r="A7005" i="7"/>
  <c r="A7004" i="7"/>
  <c r="A7003" i="7"/>
  <c r="A7002" i="7"/>
  <c r="A7001" i="7"/>
  <c r="A7000" i="7"/>
  <c r="A6999" i="7"/>
  <c r="A6998" i="7"/>
  <c r="A6997" i="7"/>
  <c r="A6996" i="7"/>
  <c r="A6995" i="7"/>
  <c r="A6994" i="7"/>
  <c r="A6993" i="7"/>
  <c r="A6992" i="7"/>
  <c r="A6991" i="7"/>
  <c r="A6990" i="7"/>
  <c r="A6989" i="7"/>
  <c r="A6988" i="7"/>
  <c r="A6987" i="7"/>
  <c r="A6986" i="7"/>
  <c r="A6985" i="7"/>
  <c r="A6984" i="7"/>
  <c r="A6983" i="7"/>
  <c r="A6982" i="7"/>
  <c r="A6981" i="7"/>
  <c r="A6980" i="7"/>
  <c r="A6979" i="7"/>
  <c r="A6978" i="7"/>
  <c r="A6977" i="7"/>
  <c r="A6976" i="7"/>
  <c r="A6975" i="7"/>
  <c r="A6974" i="7"/>
  <c r="A6973" i="7"/>
  <c r="A6972" i="7"/>
  <c r="A6971" i="7"/>
  <c r="A6970" i="7"/>
  <c r="A6969" i="7"/>
  <c r="A6968" i="7"/>
  <c r="A6967" i="7"/>
  <c r="A6966" i="7"/>
  <c r="A6965" i="7"/>
  <c r="A6964" i="7"/>
  <c r="A6963" i="7"/>
  <c r="A6962" i="7"/>
  <c r="A6961" i="7"/>
  <c r="A6960" i="7"/>
  <c r="A6959" i="7"/>
  <c r="A6958" i="7"/>
  <c r="A6957" i="7"/>
  <c r="A6956" i="7"/>
  <c r="A6955" i="7"/>
  <c r="A6954" i="7"/>
  <c r="A6953" i="7"/>
  <c r="A6952" i="7"/>
  <c r="A6951" i="7"/>
  <c r="A6950" i="7"/>
  <c r="A6949" i="7"/>
  <c r="A6948" i="7"/>
  <c r="A6947" i="7"/>
  <c r="A6946" i="7"/>
  <c r="A6945" i="7"/>
  <c r="A6944" i="7"/>
  <c r="A6943" i="7"/>
  <c r="A6942" i="7"/>
  <c r="A6941" i="7"/>
  <c r="A6940" i="7"/>
  <c r="A6939" i="7"/>
  <c r="A6938" i="7"/>
  <c r="A6937" i="7"/>
  <c r="A6936" i="7"/>
  <c r="A6935" i="7"/>
  <c r="A6934" i="7"/>
  <c r="A6933" i="7"/>
  <c r="A6932" i="7"/>
  <c r="A6931" i="7"/>
  <c r="A6930" i="7"/>
  <c r="A6929" i="7"/>
  <c r="A6928" i="7"/>
  <c r="A6927" i="7"/>
  <c r="A6926" i="7"/>
  <c r="A6925" i="7"/>
  <c r="A6924" i="7"/>
  <c r="A6923" i="7"/>
  <c r="A6922" i="7"/>
  <c r="A6921" i="7"/>
  <c r="A6920" i="7"/>
  <c r="A6919" i="7"/>
  <c r="A6918" i="7"/>
  <c r="A6917" i="7"/>
  <c r="A6916" i="7"/>
  <c r="A6915" i="7"/>
  <c r="A6914" i="7"/>
  <c r="A6913" i="7"/>
  <c r="A6912" i="7"/>
  <c r="A6911" i="7"/>
  <c r="A6910" i="7"/>
  <c r="A6909" i="7"/>
  <c r="A6908" i="7"/>
  <c r="A6907" i="7"/>
  <c r="A6906" i="7"/>
  <c r="A6905" i="7"/>
  <c r="A6904" i="7"/>
  <c r="A6903" i="7"/>
  <c r="A6902" i="7"/>
  <c r="A6901" i="7"/>
  <c r="A6900" i="7"/>
  <c r="A6899" i="7"/>
  <c r="A6898" i="7"/>
  <c r="A6897" i="7"/>
  <c r="A6896" i="7"/>
  <c r="A6895" i="7"/>
  <c r="A6894" i="7"/>
  <c r="A6893" i="7"/>
  <c r="A6892" i="7"/>
  <c r="A6891" i="7"/>
  <c r="A6890" i="7"/>
  <c r="A6889" i="7"/>
  <c r="A6888" i="7"/>
  <c r="A6887" i="7"/>
  <c r="A6886" i="7"/>
  <c r="A6885" i="7"/>
  <c r="A6884" i="7"/>
  <c r="A6883" i="7"/>
  <c r="A6882" i="7"/>
  <c r="A6881" i="7"/>
  <c r="A6880" i="7"/>
  <c r="A6879" i="7"/>
  <c r="A6878" i="7"/>
  <c r="A6877" i="7"/>
  <c r="A6876" i="7"/>
  <c r="A6875" i="7"/>
  <c r="A6874" i="7"/>
  <c r="A6873" i="7"/>
  <c r="A6872" i="7"/>
  <c r="A6871" i="7"/>
  <c r="A6870" i="7"/>
  <c r="A6869" i="7"/>
  <c r="A6868" i="7"/>
  <c r="A6867" i="7"/>
  <c r="A6866" i="7"/>
  <c r="A6865" i="7"/>
  <c r="A6864" i="7"/>
  <c r="A6863" i="7"/>
  <c r="A6862" i="7"/>
  <c r="A6861" i="7"/>
  <c r="A6860" i="7"/>
  <c r="A6859" i="7"/>
  <c r="A6858" i="7"/>
  <c r="A6857" i="7"/>
  <c r="A6856" i="7"/>
  <c r="A6855" i="7"/>
  <c r="A6854" i="7"/>
  <c r="A6853" i="7"/>
  <c r="A6852" i="7"/>
  <c r="A6851" i="7"/>
  <c r="A6850" i="7"/>
  <c r="A6849" i="7"/>
  <c r="A6848" i="7"/>
  <c r="A6847" i="7"/>
  <c r="A6846" i="7"/>
  <c r="A6845" i="7"/>
  <c r="A6844" i="7"/>
  <c r="A6843" i="7"/>
  <c r="A6842" i="7"/>
  <c r="A6841" i="7"/>
  <c r="A6840" i="7"/>
  <c r="A6839" i="7"/>
  <c r="A6838" i="7"/>
  <c r="A6837" i="7"/>
  <c r="A6836" i="7"/>
  <c r="A6835" i="7"/>
  <c r="A6834" i="7"/>
  <c r="A6833" i="7"/>
  <c r="A6832" i="7"/>
  <c r="A6831" i="7"/>
  <c r="A6830" i="7"/>
  <c r="A6829" i="7"/>
  <c r="A6828" i="7"/>
  <c r="A6827" i="7"/>
  <c r="A6826" i="7"/>
  <c r="A6825" i="7"/>
  <c r="A6824" i="7"/>
  <c r="A6823" i="7"/>
  <c r="A6822" i="7"/>
  <c r="A6821" i="7"/>
  <c r="A6820" i="7"/>
  <c r="A6819" i="7"/>
  <c r="A6818" i="7"/>
  <c r="A6817" i="7"/>
  <c r="A6816" i="7"/>
  <c r="A6815" i="7"/>
  <c r="A6814" i="7"/>
  <c r="A6813" i="7"/>
  <c r="A6812" i="7"/>
  <c r="A6811" i="7"/>
  <c r="A6810" i="7"/>
  <c r="A6809" i="7"/>
  <c r="A6808" i="7"/>
  <c r="A6807" i="7"/>
  <c r="A6806" i="7"/>
  <c r="A6805" i="7"/>
  <c r="A6804" i="7"/>
  <c r="A6803" i="7"/>
  <c r="A6802" i="7"/>
  <c r="A6801" i="7"/>
  <c r="A6800" i="7"/>
  <c r="A6799" i="7"/>
  <c r="A6798" i="7"/>
  <c r="A6797" i="7"/>
  <c r="A6796" i="7"/>
  <c r="A6795" i="7"/>
  <c r="A6794" i="7"/>
  <c r="A6793" i="7"/>
  <c r="A6792" i="7"/>
  <c r="A6791" i="7"/>
  <c r="A6790" i="7"/>
  <c r="A6789" i="7"/>
  <c r="A6788" i="7"/>
  <c r="A6787" i="7"/>
  <c r="A6786" i="7"/>
  <c r="A6785" i="7"/>
  <c r="A6784" i="7"/>
  <c r="A6783" i="7"/>
  <c r="A6782" i="7"/>
  <c r="A6781" i="7"/>
  <c r="A6780" i="7"/>
  <c r="A6779" i="7"/>
  <c r="A6778" i="7"/>
  <c r="A6777" i="7"/>
  <c r="A6776" i="7"/>
  <c r="A6775" i="7"/>
  <c r="A6774" i="7"/>
  <c r="A6773" i="7"/>
  <c r="A6772" i="7"/>
  <c r="A6771" i="7"/>
  <c r="A6770" i="7"/>
  <c r="A6769" i="7"/>
  <c r="A6768" i="7"/>
  <c r="A6767" i="7"/>
  <c r="A6766" i="7"/>
  <c r="A6765" i="7"/>
  <c r="A6764" i="7"/>
  <c r="A6763" i="7"/>
  <c r="A6762" i="7"/>
  <c r="A6761" i="7"/>
  <c r="A6760" i="7"/>
  <c r="A6759" i="7"/>
  <c r="A6758" i="7"/>
  <c r="A6757" i="7"/>
  <c r="A6756" i="7"/>
  <c r="A6755" i="7"/>
  <c r="A6754" i="7"/>
  <c r="A6753" i="7"/>
  <c r="A6752" i="7"/>
  <c r="A6751" i="7"/>
  <c r="A6750" i="7"/>
  <c r="A6749" i="7"/>
  <c r="A6748" i="7"/>
  <c r="A6747" i="7"/>
  <c r="A6746" i="7"/>
  <c r="A6745" i="7"/>
  <c r="A6744" i="7"/>
  <c r="A6743" i="7"/>
  <c r="A6742" i="7"/>
  <c r="A6741" i="7"/>
  <c r="A6740" i="7"/>
  <c r="A6739" i="7"/>
  <c r="A6738" i="7"/>
  <c r="A6737" i="7"/>
  <c r="A6736" i="7"/>
  <c r="A6735" i="7"/>
  <c r="A6734" i="7"/>
  <c r="A6733" i="7"/>
  <c r="A6732" i="7"/>
  <c r="A6731" i="7"/>
  <c r="A6730" i="7"/>
  <c r="A6729" i="7"/>
  <c r="A6728" i="7"/>
  <c r="A6727" i="7"/>
  <c r="A6726" i="7"/>
  <c r="A6725" i="7"/>
  <c r="A6724" i="7"/>
  <c r="A6723" i="7"/>
  <c r="A6722" i="7"/>
  <c r="A6721" i="7"/>
  <c r="A6720" i="7"/>
  <c r="A6719" i="7"/>
  <c r="A6718" i="7"/>
  <c r="A6717" i="7"/>
  <c r="A6716" i="7"/>
  <c r="A6715" i="7"/>
  <c r="A6714" i="7"/>
  <c r="A6713" i="7"/>
  <c r="A6712" i="7"/>
  <c r="A6711" i="7"/>
  <c r="A6710" i="7"/>
  <c r="A6709" i="7"/>
  <c r="A6708" i="7"/>
  <c r="A6707" i="7"/>
  <c r="A6706" i="7"/>
  <c r="A6705" i="7"/>
  <c r="A6704" i="7"/>
  <c r="A6703" i="7"/>
  <c r="A6702" i="7"/>
  <c r="A6701" i="7"/>
  <c r="A6700" i="7"/>
  <c r="A6699" i="7"/>
  <c r="A6698" i="7"/>
  <c r="A6697" i="7"/>
  <c r="A6696" i="7"/>
  <c r="A6695" i="7"/>
  <c r="A6694" i="7"/>
  <c r="A6693" i="7"/>
  <c r="A6692" i="7"/>
  <c r="A6691" i="7"/>
  <c r="A6690" i="7"/>
  <c r="A6689" i="7"/>
  <c r="A6688" i="7"/>
  <c r="A6687" i="7"/>
  <c r="A6686" i="7"/>
  <c r="A6685" i="7"/>
  <c r="A6684" i="7"/>
  <c r="A6683" i="7"/>
  <c r="A6682" i="7"/>
  <c r="A6681" i="7"/>
  <c r="A6680" i="7"/>
  <c r="A6679" i="7"/>
  <c r="A6678" i="7"/>
  <c r="A6677" i="7"/>
  <c r="A6676" i="7"/>
  <c r="A6675" i="7"/>
  <c r="A6674" i="7"/>
  <c r="A6673" i="7"/>
  <c r="A6672" i="7"/>
  <c r="A6671" i="7"/>
  <c r="A6670" i="7"/>
  <c r="A6669" i="7"/>
  <c r="A6668" i="7"/>
  <c r="A6667" i="7"/>
  <c r="A6666" i="7"/>
  <c r="A6665" i="7"/>
  <c r="A6664" i="7"/>
  <c r="A6663" i="7"/>
  <c r="A6662" i="7"/>
  <c r="A6661" i="7"/>
  <c r="A6660" i="7"/>
  <c r="A6659" i="7"/>
  <c r="A6658" i="7"/>
  <c r="A6657" i="7"/>
  <c r="A6656" i="7"/>
  <c r="A6655" i="7"/>
  <c r="A6654" i="7"/>
  <c r="A6653" i="7"/>
  <c r="A6652" i="7"/>
  <c r="A6651" i="7"/>
  <c r="A6650" i="7"/>
  <c r="A6649" i="7"/>
  <c r="A6648" i="7"/>
  <c r="A6647" i="7"/>
  <c r="A6646" i="7"/>
  <c r="A6645" i="7"/>
  <c r="A6644" i="7"/>
  <c r="A6643" i="7"/>
  <c r="A6642" i="7"/>
  <c r="A6641" i="7"/>
  <c r="A6640" i="7"/>
  <c r="A6639" i="7"/>
  <c r="A6638" i="7"/>
  <c r="A6637" i="7"/>
  <c r="A6636" i="7"/>
  <c r="A6635" i="7"/>
  <c r="A6634" i="7"/>
  <c r="A6633" i="7"/>
  <c r="A6632" i="7"/>
  <c r="A6631" i="7"/>
  <c r="A6630" i="7"/>
  <c r="A6629" i="7"/>
  <c r="A6628" i="7"/>
  <c r="A6627" i="7"/>
  <c r="A6626" i="7"/>
  <c r="A6625" i="7"/>
  <c r="A6624" i="7"/>
  <c r="A6623" i="7"/>
  <c r="A6622" i="7"/>
  <c r="A6621" i="7"/>
  <c r="A6620" i="7"/>
  <c r="A6619" i="7"/>
  <c r="A6618" i="7"/>
  <c r="A6617" i="7"/>
  <c r="A6616" i="7"/>
  <c r="A6615" i="7"/>
  <c r="A6614" i="7"/>
  <c r="A6613" i="7"/>
  <c r="A6612" i="7"/>
  <c r="A6611" i="7"/>
  <c r="A6610" i="7"/>
  <c r="A6609" i="7"/>
  <c r="A6608" i="7"/>
  <c r="A6607" i="7"/>
  <c r="A6606" i="7"/>
  <c r="A6605" i="7"/>
  <c r="A6604" i="7"/>
  <c r="A6603" i="7"/>
  <c r="A6602" i="7"/>
  <c r="A6601" i="7"/>
  <c r="A6600" i="7"/>
  <c r="A6599" i="7"/>
  <c r="A6598" i="7"/>
  <c r="A6597" i="7"/>
  <c r="A6596" i="7"/>
  <c r="A6595" i="7"/>
  <c r="A6594" i="7"/>
  <c r="A6593" i="7"/>
  <c r="A6592" i="7"/>
  <c r="A6591" i="7"/>
  <c r="A6590" i="7"/>
  <c r="A6589" i="7"/>
  <c r="A6588" i="7"/>
  <c r="A6587" i="7"/>
  <c r="A6586" i="7"/>
  <c r="A6585" i="7"/>
  <c r="A6584" i="7"/>
  <c r="A6583" i="7"/>
  <c r="A6582" i="7"/>
  <c r="A6581" i="7"/>
  <c r="A6580" i="7"/>
  <c r="A6579" i="7"/>
  <c r="A6578" i="7"/>
  <c r="A6577" i="7"/>
  <c r="A6576" i="7"/>
  <c r="A6575" i="7"/>
  <c r="A6574" i="7"/>
  <c r="A6573" i="7"/>
  <c r="A6572" i="7"/>
  <c r="A6571" i="7"/>
  <c r="A6570" i="7"/>
  <c r="A6569" i="7"/>
  <c r="A6568" i="7"/>
  <c r="A6567" i="7"/>
  <c r="A6566" i="7"/>
  <c r="A6565" i="7"/>
  <c r="A6564" i="7"/>
  <c r="A6563" i="7"/>
  <c r="A6562" i="7"/>
  <c r="A6561" i="7"/>
  <c r="A6560" i="7"/>
  <c r="A6559" i="7"/>
  <c r="A6558" i="7"/>
  <c r="A6557" i="7"/>
  <c r="A6556" i="7"/>
  <c r="A6555" i="7"/>
  <c r="A6554" i="7"/>
  <c r="A6553" i="7"/>
  <c r="A6552" i="7"/>
  <c r="A6551" i="7"/>
  <c r="A6550" i="7"/>
  <c r="A6549" i="7"/>
  <c r="A6548" i="7"/>
  <c r="A6547" i="7"/>
  <c r="A6546" i="7"/>
  <c r="A6545" i="7"/>
  <c r="A6544" i="7"/>
  <c r="A6543" i="7"/>
  <c r="A6542" i="7"/>
  <c r="A6541" i="7"/>
  <c r="A6540" i="7"/>
  <c r="A6539" i="7"/>
  <c r="A6538" i="7"/>
  <c r="A6537" i="7"/>
  <c r="A6536" i="7"/>
  <c r="A6535" i="7"/>
  <c r="A6534" i="7"/>
  <c r="A6533" i="7"/>
  <c r="A6532" i="7"/>
  <c r="A6531" i="7"/>
  <c r="A6530" i="7"/>
  <c r="A6529" i="7"/>
  <c r="A6528" i="7"/>
  <c r="A6527" i="7"/>
  <c r="A6526" i="7"/>
  <c r="A6525" i="7"/>
  <c r="A6524" i="7"/>
  <c r="A6523" i="7"/>
  <c r="A6522" i="7"/>
  <c r="A6521" i="7"/>
  <c r="A6520" i="7"/>
  <c r="A6519" i="7"/>
  <c r="A6518" i="7"/>
  <c r="A6517" i="7"/>
  <c r="A6516" i="7"/>
  <c r="A6515" i="7"/>
  <c r="A6514" i="7"/>
  <c r="A6513" i="7"/>
  <c r="A6512" i="7"/>
  <c r="A6511" i="7"/>
  <c r="A6510" i="7"/>
  <c r="A6509" i="7"/>
  <c r="A6508" i="7"/>
  <c r="A6507" i="7"/>
  <c r="A6506" i="7"/>
  <c r="A6505" i="7"/>
  <c r="A6504" i="7"/>
  <c r="A6503" i="7"/>
  <c r="A6502" i="7"/>
  <c r="A6501" i="7"/>
  <c r="A6500" i="7"/>
  <c r="A6499" i="7"/>
  <c r="A6498" i="7"/>
  <c r="A6497" i="7"/>
  <c r="A6496" i="7"/>
  <c r="A6495" i="7"/>
  <c r="A6494" i="7"/>
  <c r="A6493" i="7"/>
  <c r="A6492" i="7"/>
  <c r="A6491" i="7"/>
  <c r="A6490" i="7"/>
  <c r="A6489" i="7"/>
  <c r="A6488" i="7"/>
  <c r="A6487" i="7"/>
  <c r="A6486" i="7"/>
  <c r="A6485" i="7"/>
  <c r="A6484" i="7"/>
  <c r="A6483" i="7"/>
  <c r="A6482" i="7"/>
  <c r="A6481" i="7"/>
  <c r="A6480" i="7"/>
  <c r="A6479" i="7"/>
  <c r="A6478" i="7"/>
  <c r="A6477" i="7"/>
  <c r="A6476" i="7"/>
  <c r="A6475" i="7"/>
  <c r="A6474" i="7"/>
  <c r="A6473" i="7"/>
  <c r="A6472" i="7"/>
  <c r="A6471" i="7"/>
  <c r="A6470" i="7"/>
  <c r="A6469" i="7"/>
  <c r="A6468" i="7"/>
  <c r="A6467" i="7"/>
  <c r="A6466" i="7"/>
  <c r="A6465" i="7"/>
  <c r="A6464" i="7"/>
  <c r="A6463" i="7"/>
  <c r="A6462" i="7"/>
  <c r="A6461" i="7"/>
  <c r="A6460" i="7"/>
  <c r="A6459" i="7"/>
  <c r="A6458" i="7"/>
  <c r="A6457" i="7"/>
  <c r="A6456" i="7"/>
  <c r="A6455" i="7"/>
  <c r="A6454" i="7"/>
  <c r="A6453" i="7"/>
  <c r="A6452" i="7"/>
  <c r="A6451" i="7"/>
  <c r="A6450" i="7"/>
  <c r="A6449" i="7"/>
  <c r="A6448" i="7"/>
  <c r="A6447" i="7"/>
  <c r="A6446" i="7"/>
  <c r="A6445" i="7"/>
  <c r="A6444" i="7"/>
  <c r="A6443" i="7"/>
  <c r="A6442" i="7"/>
  <c r="A6441" i="7"/>
  <c r="A6440" i="7"/>
  <c r="A6439" i="7"/>
  <c r="A6438" i="7"/>
  <c r="A6437" i="7"/>
  <c r="A6436" i="7"/>
  <c r="A6435" i="7"/>
  <c r="A6434" i="7"/>
  <c r="A6433" i="7"/>
  <c r="A6432" i="7"/>
  <c r="A6431" i="7"/>
  <c r="A6430" i="7"/>
  <c r="A6429" i="7"/>
  <c r="A6428" i="7"/>
  <c r="A6427" i="7"/>
  <c r="A6426" i="7"/>
  <c r="A6425" i="7"/>
  <c r="A6424" i="7"/>
  <c r="A6423" i="7"/>
  <c r="A6422" i="7"/>
  <c r="A6421" i="7"/>
  <c r="A6420" i="7"/>
  <c r="A6419" i="7"/>
  <c r="A6418" i="7"/>
  <c r="A6417" i="7"/>
  <c r="A6416" i="7"/>
  <c r="A6415" i="7"/>
  <c r="A6414" i="7"/>
  <c r="A6413" i="7"/>
  <c r="A6412" i="7"/>
  <c r="A6411" i="7"/>
  <c r="A6410" i="7"/>
  <c r="A6409" i="7"/>
  <c r="A6408" i="7"/>
  <c r="A6407" i="7"/>
  <c r="A6406" i="7"/>
  <c r="A6405" i="7"/>
  <c r="A6404" i="7"/>
  <c r="A6403" i="7"/>
  <c r="A6402" i="7"/>
  <c r="A6401" i="7"/>
  <c r="A6400" i="7"/>
  <c r="A6399" i="7"/>
  <c r="A6398" i="7"/>
  <c r="A6397" i="7"/>
  <c r="A6396" i="7"/>
  <c r="A6395" i="7"/>
  <c r="A6394" i="7"/>
  <c r="A6393" i="7"/>
  <c r="A6392" i="7"/>
  <c r="A6391" i="7"/>
  <c r="A6390" i="7"/>
  <c r="A6389" i="7"/>
  <c r="A6388" i="7"/>
  <c r="A6387" i="7"/>
  <c r="A6386" i="7"/>
  <c r="A6385" i="7"/>
  <c r="A6384" i="7"/>
  <c r="A6383" i="7"/>
  <c r="A6382" i="7"/>
  <c r="A6381" i="7"/>
  <c r="A6380" i="7"/>
  <c r="A6379" i="7"/>
  <c r="A6378" i="7"/>
  <c r="A6377" i="7"/>
  <c r="A6376" i="7"/>
  <c r="A6375" i="7"/>
  <c r="A6374" i="7"/>
  <c r="A6373" i="7"/>
  <c r="A6372" i="7"/>
  <c r="A6371" i="7"/>
  <c r="A6370" i="7"/>
  <c r="A6369" i="7"/>
  <c r="A6368" i="7"/>
  <c r="A6367" i="7"/>
  <c r="A6366" i="7"/>
  <c r="A6365" i="7"/>
  <c r="A6364" i="7"/>
  <c r="A6363" i="7"/>
  <c r="A6362" i="7"/>
  <c r="A6361" i="7"/>
  <c r="A6360" i="7"/>
  <c r="A6359" i="7"/>
  <c r="A6358" i="7"/>
  <c r="A6357" i="7"/>
  <c r="A6356" i="7"/>
  <c r="A6355" i="7"/>
  <c r="A6354" i="7"/>
  <c r="A6353" i="7"/>
  <c r="A6352" i="7"/>
  <c r="A6351" i="7"/>
  <c r="A6350" i="7"/>
  <c r="A6349" i="7"/>
  <c r="A6348" i="7"/>
  <c r="A6347" i="7"/>
  <c r="A6346" i="7"/>
  <c r="A6345" i="7"/>
  <c r="A6344" i="7"/>
  <c r="A6343" i="7"/>
  <c r="A6342" i="7"/>
  <c r="A6341" i="7"/>
  <c r="A6340" i="7"/>
  <c r="A6339" i="7"/>
  <c r="A6338" i="7"/>
  <c r="A6337" i="7"/>
  <c r="A6336" i="7"/>
  <c r="A6335" i="7"/>
  <c r="A6334" i="7"/>
  <c r="A6333" i="7"/>
  <c r="A6332" i="7"/>
  <c r="A6331" i="7"/>
  <c r="A6330" i="7"/>
  <c r="A6329" i="7"/>
  <c r="A6328" i="7"/>
  <c r="A6327" i="7"/>
  <c r="A6326" i="7"/>
  <c r="A6325" i="7"/>
  <c r="A6324" i="7"/>
  <c r="A6323" i="7"/>
  <c r="A6322" i="7"/>
  <c r="A6321" i="7"/>
  <c r="A6320" i="7"/>
  <c r="A6319" i="7"/>
  <c r="A6318" i="7"/>
  <c r="A6317" i="7"/>
  <c r="A6316" i="7"/>
  <c r="A6315" i="7"/>
  <c r="A6314" i="7"/>
  <c r="A6313" i="7"/>
  <c r="A6312" i="7"/>
  <c r="A6311" i="7"/>
  <c r="A6310" i="7"/>
  <c r="A6309" i="7"/>
  <c r="A6308" i="7"/>
  <c r="A6307" i="7"/>
  <c r="A6306" i="7"/>
  <c r="A6305" i="7"/>
  <c r="A6304" i="7"/>
  <c r="A6303" i="7"/>
  <c r="A6302" i="7"/>
  <c r="A6301" i="7"/>
  <c r="A6300" i="7"/>
  <c r="A6299" i="7"/>
  <c r="A6298" i="7"/>
  <c r="A6297" i="7"/>
  <c r="A6296" i="7"/>
  <c r="A6295" i="7"/>
  <c r="A6294" i="7"/>
  <c r="A6293" i="7"/>
  <c r="A6292" i="7"/>
  <c r="A6291" i="7"/>
  <c r="A6290" i="7"/>
  <c r="A6289" i="7"/>
  <c r="A6288" i="7"/>
  <c r="A6287" i="7"/>
  <c r="A6286" i="7"/>
  <c r="A6285" i="7"/>
  <c r="A6284" i="7"/>
  <c r="A6283" i="7"/>
  <c r="A6282" i="7"/>
  <c r="A6281" i="7"/>
  <c r="A6280" i="7"/>
  <c r="A6279" i="7"/>
  <c r="A6278" i="7"/>
  <c r="A6277" i="7"/>
  <c r="A6276" i="7"/>
  <c r="A6275" i="7"/>
  <c r="A6274" i="7"/>
  <c r="A6273" i="7"/>
  <c r="A6272" i="7"/>
  <c r="A6271" i="7"/>
  <c r="A6270" i="7"/>
  <c r="A6269" i="7"/>
  <c r="A6268" i="7"/>
  <c r="A6267" i="7"/>
  <c r="A6266" i="7"/>
  <c r="A6265" i="7"/>
  <c r="A6264" i="7"/>
  <c r="A6263" i="7"/>
  <c r="A6262" i="7"/>
  <c r="A6261" i="7"/>
  <c r="A6260" i="7"/>
  <c r="A6259" i="7"/>
  <c r="A6258" i="7"/>
  <c r="A6257" i="7"/>
  <c r="A6256" i="7"/>
  <c r="A6255" i="7"/>
  <c r="A6254" i="7"/>
  <c r="A6253" i="7"/>
  <c r="A6252" i="7"/>
  <c r="A6251" i="7"/>
  <c r="A6250" i="7"/>
  <c r="A6249" i="7"/>
  <c r="A6248" i="7"/>
  <c r="A6247" i="7"/>
  <c r="A6246" i="7"/>
  <c r="A6245" i="7"/>
  <c r="A6244" i="7"/>
  <c r="A6243" i="7"/>
  <c r="A6242" i="7"/>
  <c r="A6241" i="7"/>
  <c r="A6240" i="7"/>
  <c r="A6239" i="7"/>
  <c r="A6238" i="7"/>
  <c r="A6237" i="7"/>
  <c r="A6236" i="7"/>
  <c r="A6235" i="7"/>
  <c r="A6234" i="7"/>
  <c r="A6233" i="7"/>
  <c r="A6232" i="7"/>
  <c r="A6231" i="7"/>
  <c r="A6230" i="7"/>
  <c r="A6229" i="7"/>
  <c r="A6228" i="7"/>
  <c r="A6227" i="7"/>
  <c r="A6226" i="7"/>
  <c r="A6225" i="7"/>
  <c r="A6224" i="7"/>
  <c r="A6223" i="7"/>
  <c r="A6222" i="7"/>
  <c r="A6221" i="7"/>
  <c r="A6220" i="7"/>
  <c r="A6219" i="7"/>
  <c r="A6218" i="7"/>
  <c r="A6217" i="7"/>
  <c r="A6216" i="7"/>
  <c r="A6215" i="7"/>
  <c r="A6214" i="7"/>
  <c r="A6213" i="7"/>
  <c r="A6212" i="7"/>
  <c r="A6211" i="7"/>
  <c r="A6210" i="7"/>
  <c r="A6209" i="7"/>
  <c r="A6208" i="7"/>
  <c r="A6207" i="7"/>
  <c r="A6206" i="7"/>
  <c r="A6205" i="7"/>
  <c r="A6204" i="7"/>
  <c r="A6203" i="7"/>
  <c r="A6202" i="7"/>
  <c r="A6201" i="7"/>
  <c r="A6200" i="7"/>
  <c r="A6199" i="7"/>
  <c r="A6198" i="7"/>
  <c r="A6197" i="7"/>
  <c r="A6196" i="7"/>
  <c r="A6195" i="7"/>
  <c r="A6194" i="7"/>
  <c r="A6193" i="7"/>
  <c r="A6192" i="7"/>
  <c r="A6191" i="7"/>
  <c r="A6190" i="7"/>
  <c r="A6189" i="7"/>
  <c r="A6188" i="7"/>
  <c r="A6187" i="7"/>
  <c r="A6186" i="7"/>
  <c r="A6185" i="7"/>
  <c r="A6184" i="7"/>
  <c r="A6183" i="7"/>
  <c r="A6182" i="7"/>
  <c r="A6181" i="7"/>
  <c r="A6180" i="7"/>
  <c r="A6179" i="7"/>
  <c r="A6178" i="7"/>
  <c r="A6177" i="7"/>
  <c r="A6176" i="7"/>
  <c r="A6175" i="7"/>
  <c r="A6174" i="7"/>
  <c r="A6173" i="7"/>
  <c r="A6172" i="7"/>
  <c r="A6171" i="7"/>
  <c r="A6170" i="7"/>
  <c r="A6169" i="7"/>
  <c r="A6168" i="7"/>
  <c r="A6167" i="7"/>
  <c r="A6166" i="7"/>
  <c r="A6165" i="7"/>
  <c r="A6164" i="7"/>
  <c r="A6163" i="7"/>
  <c r="A6162" i="7"/>
  <c r="A6161" i="7"/>
  <c r="A6160" i="7"/>
  <c r="A6159" i="7"/>
  <c r="A6158" i="7"/>
  <c r="A6157" i="7"/>
  <c r="A6156" i="7"/>
  <c r="A6155" i="7"/>
  <c r="A6154" i="7"/>
  <c r="A6153" i="7"/>
  <c r="A6152" i="7"/>
  <c r="A6151" i="7"/>
  <c r="A6150" i="7"/>
  <c r="A6149" i="7"/>
  <c r="A6148" i="7"/>
  <c r="A6147" i="7"/>
  <c r="A6146" i="7"/>
  <c r="A6145" i="7"/>
  <c r="A6144" i="7"/>
  <c r="A6143" i="7"/>
  <c r="A6142" i="7"/>
  <c r="A6141" i="7"/>
  <c r="A6140" i="7"/>
  <c r="A6139" i="7"/>
  <c r="A6138" i="7"/>
  <c r="A6137" i="7"/>
  <c r="A6136" i="7"/>
  <c r="A6135" i="7"/>
  <c r="A6134" i="7"/>
  <c r="A6133" i="7"/>
  <c r="A6132" i="7"/>
  <c r="A6131" i="7"/>
  <c r="A6130" i="7"/>
  <c r="A6129" i="7"/>
  <c r="A6128" i="7"/>
  <c r="A6127" i="7"/>
  <c r="A6126" i="7"/>
  <c r="A6125" i="7"/>
  <c r="A6124" i="7"/>
  <c r="A6123" i="7"/>
  <c r="A6122" i="7"/>
  <c r="A6121" i="7"/>
  <c r="A6120" i="7"/>
  <c r="A6119" i="7"/>
  <c r="A6118" i="7"/>
  <c r="A6117" i="7"/>
  <c r="A6116" i="7"/>
  <c r="A6115" i="7"/>
  <c r="A6114" i="7"/>
  <c r="A6113" i="7"/>
  <c r="A6112" i="7"/>
  <c r="A6111" i="7"/>
  <c r="A6110" i="7"/>
  <c r="A6109" i="7"/>
  <c r="A6108" i="7"/>
  <c r="A6107" i="7"/>
  <c r="A6106" i="7"/>
  <c r="A6105" i="7"/>
  <c r="A6104" i="7"/>
  <c r="A6103" i="7"/>
  <c r="A6102" i="7"/>
  <c r="A6101" i="7"/>
  <c r="A6100" i="7"/>
  <c r="A6099" i="7"/>
  <c r="A6098" i="7"/>
  <c r="A6097" i="7"/>
  <c r="A6096" i="7"/>
  <c r="A6095" i="7"/>
  <c r="A6094" i="7"/>
  <c r="A6093" i="7"/>
  <c r="A6092" i="7"/>
  <c r="A6091" i="7"/>
  <c r="A6090" i="7"/>
  <c r="A6089" i="7"/>
  <c r="A6088" i="7"/>
  <c r="A6087" i="7"/>
  <c r="A6086" i="7"/>
  <c r="A6085" i="7"/>
  <c r="A6084" i="7"/>
  <c r="A6083" i="7"/>
  <c r="A6082" i="7"/>
  <c r="A6081" i="7"/>
  <c r="A6080" i="7"/>
  <c r="A6079" i="7"/>
  <c r="A6078" i="7"/>
  <c r="A6077" i="7"/>
  <c r="A6076" i="7"/>
  <c r="A6075" i="7"/>
  <c r="A6074" i="7"/>
  <c r="A6073" i="7"/>
  <c r="A6072" i="7"/>
  <c r="A6071" i="7"/>
  <c r="A6070" i="7"/>
  <c r="A6069" i="7"/>
  <c r="A6068" i="7"/>
  <c r="A6067" i="7"/>
  <c r="A6066" i="7"/>
  <c r="A6065" i="7"/>
  <c r="A6064" i="7"/>
  <c r="A6063" i="7"/>
  <c r="A6062" i="7"/>
  <c r="A6061" i="7"/>
  <c r="A6060" i="7"/>
  <c r="A6059" i="7"/>
  <c r="A6058" i="7"/>
  <c r="A6057" i="7"/>
  <c r="A6056" i="7"/>
  <c r="A6055" i="7"/>
  <c r="A6054" i="7"/>
  <c r="A6053" i="7"/>
  <c r="A6052" i="7"/>
  <c r="A6051" i="7"/>
  <c r="A6050" i="7"/>
  <c r="A6049" i="7"/>
  <c r="A6048" i="7"/>
  <c r="A6047" i="7"/>
  <c r="A6046" i="7"/>
  <c r="A6045" i="7"/>
  <c r="A6044" i="7"/>
  <c r="A6043" i="7"/>
  <c r="A6042" i="7"/>
  <c r="A6041" i="7"/>
  <c r="A6040" i="7"/>
  <c r="A6039" i="7"/>
  <c r="A6038" i="7"/>
  <c r="A6037" i="7"/>
  <c r="A6036" i="7"/>
  <c r="A6035" i="7"/>
  <c r="A6034" i="7"/>
  <c r="A6033" i="7"/>
  <c r="A6032" i="7"/>
  <c r="A6031" i="7"/>
  <c r="A6030" i="7"/>
  <c r="A6029" i="7"/>
  <c r="A6028" i="7"/>
  <c r="A6027" i="7"/>
  <c r="A6026" i="7"/>
  <c r="A6025" i="7"/>
  <c r="A6024" i="7"/>
  <c r="A6023" i="7"/>
  <c r="A6022" i="7"/>
  <c r="A6021" i="7"/>
  <c r="A6020" i="7"/>
  <c r="A6019" i="7"/>
  <c r="A6018" i="7"/>
  <c r="A6017" i="7"/>
  <c r="A6016" i="7"/>
  <c r="A6015" i="7"/>
  <c r="A6014" i="7"/>
  <c r="A6013" i="7"/>
  <c r="A6012" i="7"/>
  <c r="A6011" i="7"/>
  <c r="A6010" i="7"/>
  <c r="A6009" i="7"/>
  <c r="A6008" i="7"/>
  <c r="A6007" i="7"/>
  <c r="A6006" i="7"/>
  <c r="A6005" i="7"/>
  <c r="A6004" i="7"/>
  <c r="A6003" i="7"/>
  <c r="A6002" i="7"/>
  <c r="A6001" i="7"/>
  <c r="A6000" i="7"/>
  <c r="A5999" i="7"/>
  <c r="A5998" i="7"/>
  <c r="A5997" i="7"/>
  <c r="A5996" i="7"/>
  <c r="A5995" i="7"/>
  <c r="A5994" i="7"/>
  <c r="A5993" i="7"/>
  <c r="A5992" i="7"/>
  <c r="A5991" i="7"/>
  <c r="A5990" i="7"/>
  <c r="A5989" i="7"/>
  <c r="A5988" i="7"/>
  <c r="A5987" i="7"/>
  <c r="A5986" i="7"/>
  <c r="A5985" i="7"/>
  <c r="A5984" i="7"/>
  <c r="A5983" i="7"/>
  <c r="A5982" i="7"/>
  <c r="A5981" i="7"/>
  <c r="A5980" i="7"/>
  <c r="A5979" i="7"/>
  <c r="A5978" i="7"/>
  <c r="A5977" i="7"/>
  <c r="A5976" i="7"/>
  <c r="A5975" i="7"/>
  <c r="A5974" i="7"/>
  <c r="A5973" i="7"/>
  <c r="A5972" i="7"/>
  <c r="A5971" i="7"/>
  <c r="A5970" i="7"/>
  <c r="A5969" i="7"/>
  <c r="A5968" i="7"/>
  <c r="A5967" i="7"/>
  <c r="A5966" i="7"/>
  <c r="A5965" i="7"/>
  <c r="A5964" i="7"/>
  <c r="A5963" i="7"/>
  <c r="A5962" i="7"/>
  <c r="A5961" i="7"/>
  <c r="A5960" i="7"/>
  <c r="A5959" i="7"/>
  <c r="A5958" i="7"/>
  <c r="A5957" i="7"/>
  <c r="A5956" i="7"/>
  <c r="A5955" i="7"/>
  <c r="A5954" i="7"/>
  <c r="A5953" i="7"/>
  <c r="A5952" i="7"/>
  <c r="A5951" i="7"/>
  <c r="A5950" i="7"/>
  <c r="A5949" i="7"/>
  <c r="A5948" i="7"/>
  <c r="A5947" i="7"/>
  <c r="A5946" i="7"/>
  <c r="A5945" i="7"/>
  <c r="A5944" i="7"/>
  <c r="A5943" i="7"/>
  <c r="A5942" i="7"/>
  <c r="A5941" i="7"/>
  <c r="A5940" i="7"/>
  <c r="A5939" i="7"/>
  <c r="A5938" i="7"/>
  <c r="A5937" i="7"/>
  <c r="A5936" i="7"/>
  <c r="A5935" i="7"/>
  <c r="A5934" i="7"/>
  <c r="A5933" i="7"/>
  <c r="A5932" i="7"/>
  <c r="A5931" i="7"/>
  <c r="A5930" i="7"/>
  <c r="A5929" i="7"/>
  <c r="A5928" i="7"/>
  <c r="A5927" i="7"/>
  <c r="A5926" i="7"/>
  <c r="A5925" i="7"/>
  <c r="A5924" i="7"/>
  <c r="A5923" i="7"/>
  <c r="A5922" i="7"/>
  <c r="A5921" i="7"/>
  <c r="A5920" i="7"/>
  <c r="A5919" i="7"/>
  <c r="A5918" i="7"/>
  <c r="A5917" i="7"/>
  <c r="A5916" i="7"/>
  <c r="A5915" i="7"/>
  <c r="A5914" i="7"/>
  <c r="A5913" i="7"/>
  <c r="A5912" i="7"/>
  <c r="A5911" i="7"/>
  <c r="A5910" i="7"/>
  <c r="A5909" i="7"/>
  <c r="A5908" i="7"/>
  <c r="A5907" i="7"/>
  <c r="A5906" i="7"/>
  <c r="A5905" i="7"/>
  <c r="A5904" i="7"/>
  <c r="A5903" i="7"/>
  <c r="A5902" i="7"/>
  <c r="A5901" i="7"/>
  <c r="A5900" i="7"/>
  <c r="A5899" i="7"/>
  <c r="A5898" i="7"/>
  <c r="A5897" i="7"/>
  <c r="A5896" i="7"/>
  <c r="A5895" i="7"/>
  <c r="A5894" i="7"/>
  <c r="A5893" i="7"/>
  <c r="A5892" i="7"/>
  <c r="A5891" i="7"/>
  <c r="A5890" i="7"/>
  <c r="A5889" i="7"/>
  <c r="A5888" i="7"/>
  <c r="A5887" i="7"/>
  <c r="A5886" i="7"/>
  <c r="A5885" i="7"/>
  <c r="A5884" i="7"/>
  <c r="A5883" i="7"/>
  <c r="A5882" i="7"/>
  <c r="A5881" i="7"/>
  <c r="A5880" i="7"/>
  <c r="A5879" i="7"/>
  <c r="A5878" i="7"/>
  <c r="A5877" i="7"/>
  <c r="A5876" i="7"/>
  <c r="A5875" i="7"/>
  <c r="A5874" i="7"/>
  <c r="A5873" i="7"/>
  <c r="A5872" i="7"/>
  <c r="A5871" i="7"/>
  <c r="A5870" i="7"/>
  <c r="A5869" i="7"/>
  <c r="A5868" i="7"/>
  <c r="A5867" i="7"/>
  <c r="A5866" i="7"/>
  <c r="A5865" i="7"/>
  <c r="A5864" i="7"/>
  <c r="A5863" i="7"/>
  <c r="A5862" i="7"/>
  <c r="A5861" i="7"/>
  <c r="A5860" i="7"/>
  <c r="A5859" i="7"/>
  <c r="A5858" i="7"/>
  <c r="A5857" i="7"/>
  <c r="A5856" i="7"/>
  <c r="A5855" i="7"/>
  <c r="A5854" i="7"/>
  <c r="A5853" i="7"/>
  <c r="A5852" i="7"/>
  <c r="A5851" i="7"/>
  <c r="A5850" i="7"/>
  <c r="A5849" i="7"/>
  <c r="A5848" i="7"/>
  <c r="A5847" i="7"/>
  <c r="A5846" i="7"/>
  <c r="A5845" i="7"/>
  <c r="A5844" i="7"/>
  <c r="A5843" i="7"/>
  <c r="A5842" i="7"/>
  <c r="A5841" i="7"/>
  <c r="A5840" i="7"/>
  <c r="A5839" i="7"/>
  <c r="A5838" i="7"/>
  <c r="A5837" i="7"/>
  <c r="A5836" i="7"/>
  <c r="A5835" i="7"/>
  <c r="A5834" i="7"/>
  <c r="A5833" i="7"/>
  <c r="A5832" i="7"/>
  <c r="A5831" i="7"/>
  <c r="A5830" i="7"/>
  <c r="A5829" i="7"/>
  <c r="A5828" i="7"/>
  <c r="A5827" i="7"/>
  <c r="A5826" i="7"/>
  <c r="A5825" i="7"/>
  <c r="A5824" i="7"/>
  <c r="A5823" i="7"/>
  <c r="A5822" i="7"/>
  <c r="A5821" i="7"/>
  <c r="A5820" i="7"/>
  <c r="A5819" i="7"/>
  <c r="A5818" i="7"/>
  <c r="A5817" i="7"/>
  <c r="A5816" i="7"/>
  <c r="A5815" i="7"/>
  <c r="A5814" i="7"/>
  <c r="A5813" i="7"/>
  <c r="A5812" i="7"/>
  <c r="A5811" i="7"/>
  <c r="A5810" i="7"/>
  <c r="A5809" i="7"/>
  <c r="A5808" i="7"/>
  <c r="A5807" i="7"/>
  <c r="A5806" i="7"/>
  <c r="A5805" i="7"/>
  <c r="A5804" i="7"/>
  <c r="A5803" i="7"/>
  <c r="A5802" i="7"/>
  <c r="A5801" i="7"/>
  <c r="A5800" i="7"/>
  <c r="A5799" i="7"/>
  <c r="A5798" i="7"/>
  <c r="A5797" i="7"/>
  <c r="A5796" i="7"/>
  <c r="A5795" i="7"/>
  <c r="A5794" i="7"/>
  <c r="A5793" i="7"/>
  <c r="A5792" i="7"/>
  <c r="A5791" i="7"/>
  <c r="A5790" i="7"/>
  <c r="A5789" i="7"/>
  <c r="A5788" i="7"/>
  <c r="A5787" i="7"/>
  <c r="A5786" i="7"/>
  <c r="A5785" i="7"/>
  <c r="A5784" i="7"/>
  <c r="A5783" i="7"/>
  <c r="A5782" i="7"/>
  <c r="A5781" i="7"/>
  <c r="A5780" i="7"/>
  <c r="A5779" i="7"/>
  <c r="A5778" i="7"/>
  <c r="A5777" i="7"/>
  <c r="A5776" i="7"/>
  <c r="A5775" i="7"/>
  <c r="A5774" i="7"/>
  <c r="A5773" i="7"/>
  <c r="A5772" i="7"/>
  <c r="A5771" i="7"/>
  <c r="A5770" i="7"/>
  <c r="A5769" i="7"/>
  <c r="A5768" i="7"/>
  <c r="A5767" i="7"/>
  <c r="A5766" i="7"/>
  <c r="A5765" i="7"/>
  <c r="A5764" i="7"/>
  <c r="A5763" i="7"/>
  <c r="A5762" i="7"/>
  <c r="A5761" i="7"/>
  <c r="A5760" i="7"/>
  <c r="A5759" i="7"/>
  <c r="A5758" i="7"/>
  <c r="A5757" i="7"/>
  <c r="A5756" i="7"/>
  <c r="A5755" i="7"/>
  <c r="A5754" i="7"/>
  <c r="A5753" i="7"/>
  <c r="A5752" i="7"/>
  <c r="A5751" i="7"/>
  <c r="A5750" i="7"/>
  <c r="A5749" i="7"/>
  <c r="A5748" i="7"/>
  <c r="A5747" i="7"/>
  <c r="A5746" i="7"/>
  <c r="A5745" i="7"/>
  <c r="A5744" i="7"/>
  <c r="A5743" i="7"/>
  <c r="A5742" i="7"/>
  <c r="A5741" i="7"/>
  <c r="A5740" i="7"/>
  <c r="A5739" i="7"/>
  <c r="A5738" i="7"/>
  <c r="A5737" i="7"/>
  <c r="A5736" i="7"/>
  <c r="A5735" i="7"/>
  <c r="A5734" i="7"/>
  <c r="A5733" i="7"/>
  <c r="A5732" i="7"/>
  <c r="A5731" i="7"/>
  <c r="A5730" i="7"/>
  <c r="A5729" i="7"/>
  <c r="A5728" i="7"/>
  <c r="A5727" i="7"/>
  <c r="A5726" i="7"/>
  <c r="A5725" i="7"/>
  <c r="A5724" i="7"/>
  <c r="A5723" i="7"/>
  <c r="A5722" i="7"/>
  <c r="A5721" i="7"/>
  <c r="A5720" i="7"/>
  <c r="A5719" i="7"/>
  <c r="A5718" i="7"/>
  <c r="A5717" i="7"/>
  <c r="A5716" i="7"/>
  <c r="A5715" i="7"/>
  <c r="A5714" i="7"/>
  <c r="A5713" i="7"/>
  <c r="A5712" i="7"/>
  <c r="A5711" i="7"/>
  <c r="A5710" i="7"/>
  <c r="A5709" i="7"/>
  <c r="A5708" i="7"/>
  <c r="A5707" i="7"/>
  <c r="A5706" i="7"/>
  <c r="A5705" i="7"/>
  <c r="A5704" i="7"/>
  <c r="A5703" i="7"/>
  <c r="A5702" i="7"/>
  <c r="A5701" i="7"/>
  <c r="A5700" i="7"/>
  <c r="A5699" i="7"/>
  <c r="A5698" i="7"/>
  <c r="A5697" i="7"/>
  <c r="A5696" i="7"/>
  <c r="A5695" i="7"/>
  <c r="A5694" i="7"/>
  <c r="A5693" i="7"/>
  <c r="A5692" i="7"/>
  <c r="A5691" i="7"/>
  <c r="A5690" i="7"/>
  <c r="A5689" i="7"/>
  <c r="A5688" i="7"/>
  <c r="A5687" i="7"/>
  <c r="A5686" i="7"/>
  <c r="A5685" i="7"/>
  <c r="A5684" i="7"/>
  <c r="A5683" i="7"/>
  <c r="A5682" i="7"/>
  <c r="A5681" i="7"/>
  <c r="A5680" i="7"/>
  <c r="A5679" i="7"/>
  <c r="A5678" i="7"/>
  <c r="A5677" i="7"/>
  <c r="A5676" i="7"/>
  <c r="A5675" i="7"/>
  <c r="A5674" i="7"/>
  <c r="A5673" i="7"/>
  <c r="A5672" i="7"/>
  <c r="A5671" i="7"/>
  <c r="A5670" i="7"/>
  <c r="A5669" i="7"/>
  <c r="A5668" i="7"/>
  <c r="A5667" i="7"/>
  <c r="A5666" i="7"/>
  <c r="A5665" i="7"/>
  <c r="A5664" i="7"/>
  <c r="A5663" i="7"/>
  <c r="A5662" i="7"/>
  <c r="A5661" i="7"/>
  <c r="A5660" i="7"/>
  <c r="A5659" i="7"/>
  <c r="A5658" i="7"/>
  <c r="A5657" i="7"/>
  <c r="A5656" i="7"/>
  <c r="A5655" i="7"/>
  <c r="A5654" i="7"/>
  <c r="A5653" i="7"/>
  <c r="A5652" i="7"/>
  <c r="A5651" i="7"/>
  <c r="A5650" i="7"/>
  <c r="A5649" i="7"/>
  <c r="A5648" i="7"/>
  <c r="A5647" i="7"/>
  <c r="A5646" i="7"/>
  <c r="A5645" i="7"/>
  <c r="A5644" i="7"/>
  <c r="A5643" i="7"/>
  <c r="A5642" i="7"/>
  <c r="A5641" i="7"/>
  <c r="A5640" i="7"/>
  <c r="A5639" i="7"/>
  <c r="A5638" i="7"/>
  <c r="A5637" i="7"/>
  <c r="A5636" i="7"/>
  <c r="A5635" i="7"/>
  <c r="A5634" i="7"/>
  <c r="A5633" i="7"/>
  <c r="A5632" i="7"/>
  <c r="A5631" i="7"/>
  <c r="A5630" i="7"/>
  <c r="A5629" i="7"/>
  <c r="A5628" i="7"/>
  <c r="A5627" i="7"/>
  <c r="A5626" i="7"/>
  <c r="A5625" i="7"/>
  <c r="A5624" i="7"/>
  <c r="A5623" i="7"/>
  <c r="A5622" i="7"/>
  <c r="A5621" i="7"/>
  <c r="A5620" i="7"/>
  <c r="A5619" i="7"/>
  <c r="A5618" i="7"/>
  <c r="A5617" i="7"/>
  <c r="A5616" i="7"/>
  <c r="A5615" i="7"/>
  <c r="A5614" i="7"/>
  <c r="A5613" i="7"/>
  <c r="A5612" i="7"/>
  <c r="A5611" i="7"/>
  <c r="A5610" i="7"/>
  <c r="A5609" i="7"/>
  <c r="A5608" i="7"/>
  <c r="A5607" i="7"/>
  <c r="A5606" i="7"/>
  <c r="A5605" i="7"/>
  <c r="A5604" i="7"/>
  <c r="A5603" i="7"/>
  <c r="A5602" i="7"/>
  <c r="A5601" i="7"/>
  <c r="A5600" i="7"/>
  <c r="A5599" i="7"/>
  <c r="A5598" i="7"/>
  <c r="A5597" i="7"/>
  <c r="A5596" i="7"/>
  <c r="A5595" i="7"/>
  <c r="A5594" i="7"/>
  <c r="A5593" i="7"/>
  <c r="A5592" i="7"/>
  <c r="A5591" i="7"/>
  <c r="A5590" i="7"/>
  <c r="A5589" i="7"/>
  <c r="A5588" i="7"/>
  <c r="A5587" i="7"/>
  <c r="A5586" i="7"/>
  <c r="A5585" i="7"/>
  <c r="A5584" i="7"/>
  <c r="A5583" i="7"/>
  <c r="A5582" i="7"/>
  <c r="A5581" i="7"/>
  <c r="A5580" i="7"/>
  <c r="A5579" i="7"/>
  <c r="A5578" i="7"/>
  <c r="A5577" i="7"/>
  <c r="A5576" i="7"/>
  <c r="A5575" i="7"/>
  <c r="A5574" i="7"/>
  <c r="A5573" i="7"/>
  <c r="A5572" i="7"/>
  <c r="A5571" i="7"/>
  <c r="A5570" i="7"/>
  <c r="A5569" i="7"/>
  <c r="A5568" i="7"/>
  <c r="A5567" i="7"/>
  <c r="A5566" i="7"/>
  <c r="A5565" i="7"/>
  <c r="A5564" i="7"/>
  <c r="A5563" i="7"/>
  <c r="A5562" i="7"/>
  <c r="A5561" i="7"/>
  <c r="A5560" i="7"/>
  <c r="A5559" i="7"/>
  <c r="A5558" i="7"/>
  <c r="A5557" i="7"/>
  <c r="A5556" i="7"/>
  <c r="A5555" i="7"/>
  <c r="A5554" i="7"/>
  <c r="A5553" i="7"/>
  <c r="A5552" i="7"/>
  <c r="A5551" i="7"/>
  <c r="A5550" i="7"/>
  <c r="A5549" i="7"/>
  <c r="A5548" i="7"/>
  <c r="A5547" i="7"/>
  <c r="A5546" i="7"/>
  <c r="A5545" i="7"/>
  <c r="A5544" i="7"/>
  <c r="A5543" i="7"/>
  <c r="A5542" i="7"/>
  <c r="A5541" i="7"/>
  <c r="A5540" i="7"/>
  <c r="A5539" i="7"/>
  <c r="A5538" i="7"/>
  <c r="A5537" i="7"/>
  <c r="A5536" i="7"/>
  <c r="A5535" i="7"/>
  <c r="A5534" i="7"/>
  <c r="A5533" i="7"/>
  <c r="A5532" i="7"/>
  <c r="A5531" i="7"/>
  <c r="A5530" i="7"/>
  <c r="A5529" i="7"/>
  <c r="A5528" i="7"/>
  <c r="A5527" i="7"/>
  <c r="A5526" i="7"/>
  <c r="A5525" i="7"/>
  <c r="A5524" i="7"/>
  <c r="A5523" i="7"/>
  <c r="A5522" i="7"/>
  <c r="A5521" i="7"/>
  <c r="A5520" i="7"/>
  <c r="A5519" i="7"/>
  <c r="A5518" i="7"/>
  <c r="A5517" i="7"/>
  <c r="A5516" i="7"/>
  <c r="A5515" i="7"/>
  <c r="A5514" i="7"/>
  <c r="A5513" i="7"/>
  <c r="A5512" i="7"/>
  <c r="A5511" i="7"/>
  <c r="A5510" i="7"/>
  <c r="A5509" i="7"/>
  <c r="A5508" i="7"/>
  <c r="A5507" i="7"/>
  <c r="A5506" i="7"/>
  <c r="A5505" i="7"/>
  <c r="A5504" i="7"/>
  <c r="A5503" i="7"/>
  <c r="A5502" i="7"/>
  <c r="A5501" i="7"/>
  <c r="A5500" i="7"/>
  <c r="A5499" i="7"/>
  <c r="A5498" i="7"/>
  <c r="A5497" i="7"/>
  <c r="A5496" i="7"/>
  <c r="A5495" i="7"/>
  <c r="A5494" i="7"/>
  <c r="A5493" i="7"/>
  <c r="A5492" i="7"/>
  <c r="A5491" i="7"/>
  <c r="A5490" i="7"/>
  <c r="A5489" i="7"/>
  <c r="A5488" i="7"/>
  <c r="A5487" i="7"/>
  <c r="A5486" i="7"/>
  <c r="A5485" i="7"/>
  <c r="A5484" i="7"/>
  <c r="A5483" i="7"/>
  <c r="A5482" i="7"/>
  <c r="A5481" i="7"/>
  <c r="A5480" i="7"/>
  <c r="A5479" i="7"/>
  <c r="A5478" i="7"/>
  <c r="A5477" i="7"/>
  <c r="A5476" i="7"/>
  <c r="A5475" i="7"/>
  <c r="A5474" i="7"/>
  <c r="A5473" i="7"/>
  <c r="A5472" i="7"/>
  <c r="A5471" i="7"/>
  <c r="A5470" i="7"/>
  <c r="A5469" i="7"/>
  <c r="A5468" i="7"/>
  <c r="A5467" i="7"/>
  <c r="A5466" i="7"/>
  <c r="A5465" i="7"/>
  <c r="A5464" i="7"/>
  <c r="A5463" i="7"/>
  <c r="A5462" i="7"/>
  <c r="A5461" i="7"/>
  <c r="A5460" i="7"/>
  <c r="A5459" i="7"/>
  <c r="A5458" i="7"/>
  <c r="A5457" i="7"/>
  <c r="A5456" i="7"/>
  <c r="A5455" i="7"/>
  <c r="A5454" i="7"/>
  <c r="A5453" i="7"/>
  <c r="A5452" i="7"/>
  <c r="A5451" i="7"/>
  <c r="A5450" i="7"/>
  <c r="A5449" i="7"/>
  <c r="A5448" i="7"/>
  <c r="A5447" i="7"/>
  <c r="A5446" i="7"/>
  <c r="A5445" i="7"/>
  <c r="A5444" i="7"/>
  <c r="A5443" i="7"/>
  <c r="A5442" i="7"/>
  <c r="A5441" i="7"/>
  <c r="A5440" i="7"/>
  <c r="A5439" i="7"/>
  <c r="A5438" i="7"/>
  <c r="A5437" i="7"/>
  <c r="A5436" i="7"/>
  <c r="A5435" i="7"/>
  <c r="A5434" i="7"/>
  <c r="A5433" i="7"/>
  <c r="A5432" i="7"/>
  <c r="A5431" i="7"/>
  <c r="A5430" i="7"/>
  <c r="A5429" i="7"/>
  <c r="A5428" i="7"/>
  <c r="A5427" i="7"/>
  <c r="A5426" i="7"/>
  <c r="A5425" i="7"/>
  <c r="A5424" i="7"/>
  <c r="A5423" i="7"/>
  <c r="A5422" i="7"/>
  <c r="A5421" i="7"/>
  <c r="A5420" i="7"/>
  <c r="A5419" i="7"/>
  <c r="A5418" i="7"/>
  <c r="A5417" i="7"/>
  <c r="A5416" i="7"/>
  <c r="A5415" i="7"/>
  <c r="A5414" i="7"/>
  <c r="A5413" i="7"/>
  <c r="A5412" i="7"/>
  <c r="A5411" i="7"/>
  <c r="A5410" i="7"/>
  <c r="A5409" i="7"/>
  <c r="A5408" i="7"/>
  <c r="A5407" i="7"/>
  <c r="A5406" i="7"/>
  <c r="A5405" i="7"/>
  <c r="A5404" i="7"/>
  <c r="A5403" i="7"/>
  <c r="A5402" i="7"/>
  <c r="A5401" i="7"/>
  <c r="A5400" i="7"/>
  <c r="A5399" i="7"/>
  <c r="A5398" i="7"/>
  <c r="A5397" i="7"/>
  <c r="A5396" i="7"/>
  <c r="A5395" i="7"/>
  <c r="A5394" i="7"/>
  <c r="A5393" i="7"/>
  <c r="A5392" i="7"/>
  <c r="A5391" i="7"/>
  <c r="A5390" i="7"/>
  <c r="A5389" i="7"/>
  <c r="A5388" i="7"/>
  <c r="A5387" i="7"/>
  <c r="A5386" i="7"/>
  <c r="A5385" i="7"/>
  <c r="A5384" i="7"/>
  <c r="A5383" i="7"/>
  <c r="A5382" i="7"/>
  <c r="A5381" i="7"/>
  <c r="A5380" i="7"/>
  <c r="A5379" i="7"/>
  <c r="A5378" i="7"/>
  <c r="A5377" i="7"/>
  <c r="A5376" i="7"/>
  <c r="A5375" i="7"/>
  <c r="A5374" i="7"/>
  <c r="A5373" i="7"/>
  <c r="A5372" i="7"/>
  <c r="A5371" i="7"/>
  <c r="A5370" i="7"/>
  <c r="A5369" i="7"/>
  <c r="A5368" i="7"/>
  <c r="A5367" i="7"/>
  <c r="A5366" i="7"/>
  <c r="A5365" i="7"/>
  <c r="A5364" i="7"/>
  <c r="A5363" i="7"/>
  <c r="A5362" i="7"/>
  <c r="A5361" i="7"/>
  <c r="A5360" i="7"/>
  <c r="A5359" i="7"/>
  <c r="A5358" i="7"/>
  <c r="A5357" i="7"/>
  <c r="A5356" i="7"/>
  <c r="A5355" i="7"/>
  <c r="A5354" i="7"/>
  <c r="A5353" i="7"/>
  <c r="A5352" i="7"/>
  <c r="A5351" i="7"/>
  <c r="A5350" i="7"/>
  <c r="A5349" i="7"/>
  <c r="A5348" i="7"/>
  <c r="A5347" i="7"/>
  <c r="A5346" i="7"/>
  <c r="A5345" i="7"/>
  <c r="A5344" i="7"/>
  <c r="A5343" i="7"/>
  <c r="A5342" i="7"/>
  <c r="A5341" i="7"/>
  <c r="A5340" i="7"/>
  <c r="A5339" i="7"/>
  <c r="A5338" i="7"/>
  <c r="A5337" i="7"/>
  <c r="A5336" i="7"/>
  <c r="A5335" i="7"/>
  <c r="A5334" i="7"/>
  <c r="A5333" i="7"/>
  <c r="A5332" i="7"/>
  <c r="A5331" i="7"/>
  <c r="A5330" i="7"/>
  <c r="A5329" i="7"/>
  <c r="A5328" i="7"/>
  <c r="A5327" i="7"/>
  <c r="A5326" i="7"/>
  <c r="A5325" i="7"/>
  <c r="A5324" i="7"/>
  <c r="A5323" i="7"/>
  <c r="A5322" i="7"/>
  <c r="A5321" i="7"/>
  <c r="A5320" i="7"/>
  <c r="A5319" i="7"/>
  <c r="A5318" i="7"/>
  <c r="A5317" i="7"/>
  <c r="A5316" i="7"/>
  <c r="A5315" i="7"/>
  <c r="A5314" i="7"/>
  <c r="A5313" i="7"/>
  <c r="A5312" i="7"/>
  <c r="A5311" i="7"/>
  <c r="A5310" i="7"/>
  <c r="A5309" i="7"/>
  <c r="A5308" i="7"/>
  <c r="A5307" i="7"/>
  <c r="A5306" i="7"/>
  <c r="A5305" i="7"/>
  <c r="A5304" i="7"/>
  <c r="A5303" i="7"/>
  <c r="A5302" i="7"/>
  <c r="A5301" i="7"/>
  <c r="A5300" i="7"/>
  <c r="A5299" i="7"/>
  <c r="A5298" i="7"/>
  <c r="A5297" i="7"/>
  <c r="A5296" i="7"/>
  <c r="A5295" i="7"/>
  <c r="A5294" i="7"/>
  <c r="A5293" i="7"/>
  <c r="A5292" i="7"/>
  <c r="A5291" i="7"/>
  <c r="A5290" i="7"/>
  <c r="A5289" i="7"/>
  <c r="A5288" i="7"/>
  <c r="A5287" i="7"/>
  <c r="A5286" i="7"/>
  <c r="A5285" i="7"/>
  <c r="A5284" i="7"/>
  <c r="A5283" i="7"/>
  <c r="A5282" i="7"/>
  <c r="A5281" i="7"/>
  <c r="A5280" i="7"/>
  <c r="A5279" i="7"/>
  <c r="A5278" i="7"/>
  <c r="A5277" i="7"/>
  <c r="A5276" i="7"/>
  <c r="A5275" i="7"/>
  <c r="A5274" i="7"/>
  <c r="A5273" i="7"/>
  <c r="A5272" i="7"/>
  <c r="A5271" i="7"/>
  <c r="A5270" i="7"/>
  <c r="A5269" i="7"/>
  <c r="A5268" i="7"/>
  <c r="A5267" i="7"/>
  <c r="A5266" i="7"/>
  <c r="A5265" i="7"/>
  <c r="A5264" i="7"/>
  <c r="A5263" i="7"/>
  <c r="A5262" i="7"/>
  <c r="A5261" i="7"/>
  <c r="A5260" i="7"/>
  <c r="A5259" i="7"/>
  <c r="A5258" i="7"/>
  <c r="A5257" i="7"/>
  <c r="A5256" i="7"/>
  <c r="A5255" i="7"/>
  <c r="A5254" i="7"/>
  <c r="A5253" i="7"/>
  <c r="A5252" i="7"/>
  <c r="A5251" i="7"/>
  <c r="A5250" i="7"/>
  <c r="A5249" i="7"/>
  <c r="A5248" i="7"/>
  <c r="A5247" i="7"/>
  <c r="A5246" i="7"/>
  <c r="A5245" i="7"/>
  <c r="A5244" i="7"/>
  <c r="A5243" i="7"/>
  <c r="A5242" i="7"/>
  <c r="A5241" i="7"/>
  <c r="A5240" i="7"/>
  <c r="A5239" i="7"/>
  <c r="A5238" i="7"/>
  <c r="A5237" i="7"/>
  <c r="A5236" i="7"/>
  <c r="A5235" i="7"/>
  <c r="A5234" i="7"/>
  <c r="A5233" i="7"/>
  <c r="A5232" i="7"/>
  <c r="A5231" i="7"/>
  <c r="A5230" i="7"/>
  <c r="A5229" i="7"/>
  <c r="A5228" i="7"/>
  <c r="A5227" i="7"/>
  <c r="A5226" i="7"/>
  <c r="A5225" i="7"/>
  <c r="A5224" i="7"/>
  <c r="A5223" i="7"/>
  <c r="A5222" i="7"/>
  <c r="A5221" i="7"/>
  <c r="A5220" i="7"/>
  <c r="A5219" i="7"/>
  <c r="A5218" i="7"/>
  <c r="A5217" i="7"/>
  <c r="A5216" i="7"/>
  <c r="A5215" i="7"/>
  <c r="A5214" i="7"/>
  <c r="A5213" i="7"/>
  <c r="A5212" i="7"/>
  <c r="A5211" i="7"/>
  <c r="A5210" i="7"/>
  <c r="A5209" i="7"/>
  <c r="A5208" i="7"/>
  <c r="A5207" i="7"/>
  <c r="A5206" i="7"/>
  <c r="A5205" i="7"/>
  <c r="A5204" i="7"/>
  <c r="A5203" i="7"/>
  <c r="A5202" i="7"/>
  <c r="A5201" i="7"/>
  <c r="A5200" i="7"/>
  <c r="A5199" i="7"/>
  <c r="A5198" i="7"/>
  <c r="A5197" i="7"/>
  <c r="A5196" i="7"/>
  <c r="A5195" i="7"/>
  <c r="A5194" i="7"/>
  <c r="A5193" i="7"/>
  <c r="A5192" i="7"/>
  <c r="A5191" i="7"/>
  <c r="A5190" i="7"/>
  <c r="A5189" i="7"/>
  <c r="A5188" i="7"/>
  <c r="A5187" i="7"/>
  <c r="A5186" i="7"/>
  <c r="A5185" i="7"/>
  <c r="A5184" i="7"/>
  <c r="A5183" i="7"/>
  <c r="A5182" i="7"/>
  <c r="A5181" i="7"/>
  <c r="A5180" i="7"/>
  <c r="A5179" i="7"/>
  <c r="A5178" i="7"/>
  <c r="A5177" i="7"/>
  <c r="A5176" i="7"/>
  <c r="A5175" i="7"/>
  <c r="A5174" i="7"/>
  <c r="A5173" i="7"/>
  <c r="A5172" i="7"/>
  <c r="A5171" i="7"/>
  <c r="A5170" i="7"/>
  <c r="A5169" i="7"/>
  <c r="A5168" i="7"/>
  <c r="A5167" i="7"/>
  <c r="A5166" i="7"/>
  <c r="A5165" i="7"/>
  <c r="A5164" i="7"/>
  <c r="A5163" i="7"/>
  <c r="A5162" i="7"/>
  <c r="A5161" i="7"/>
  <c r="A5160" i="7"/>
  <c r="A5159" i="7"/>
  <c r="A5158" i="7"/>
  <c r="A5157" i="7"/>
  <c r="A5156" i="7"/>
  <c r="A5155" i="7"/>
  <c r="A5154" i="7"/>
  <c r="A5153" i="7"/>
  <c r="A5152" i="7"/>
  <c r="A5151" i="7"/>
  <c r="A5150" i="7"/>
  <c r="A5149" i="7"/>
  <c r="A5148" i="7"/>
  <c r="A5147" i="7"/>
  <c r="A5146" i="7"/>
  <c r="A5145" i="7"/>
  <c r="A5144" i="7"/>
  <c r="A5143" i="7"/>
  <c r="A5142" i="7"/>
  <c r="A5141" i="7"/>
  <c r="A5140" i="7"/>
  <c r="A5139" i="7"/>
  <c r="A5138" i="7"/>
  <c r="A5137" i="7"/>
  <c r="A5136" i="7"/>
  <c r="A5135" i="7"/>
  <c r="A5134" i="7"/>
  <c r="A5133" i="7"/>
  <c r="A5132" i="7"/>
  <c r="A5131" i="7"/>
  <c r="A5130" i="7"/>
  <c r="A5129" i="7"/>
  <c r="A5128" i="7"/>
  <c r="A5127" i="7"/>
  <c r="A5126" i="7"/>
  <c r="A5125" i="7"/>
  <c r="A5124" i="7"/>
  <c r="A5123" i="7"/>
  <c r="A5122" i="7"/>
  <c r="A5121" i="7"/>
  <c r="A5120" i="7"/>
  <c r="A5119" i="7"/>
  <c r="A5118" i="7"/>
  <c r="A5117" i="7"/>
  <c r="A5116" i="7"/>
  <c r="A5115" i="7"/>
  <c r="A5114" i="7"/>
  <c r="A5113" i="7"/>
  <c r="A5112" i="7"/>
  <c r="A5111" i="7"/>
  <c r="A5110" i="7"/>
  <c r="A5109" i="7"/>
  <c r="A5108" i="7"/>
  <c r="A5107" i="7"/>
  <c r="A5106" i="7"/>
  <c r="A5105" i="7"/>
  <c r="A5104" i="7"/>
  <c r="A5103" i="7"/>
  <c r="A5102" i="7"/>
  <c r="A5101" i="7"/>
  <c r="A5100" i="7"/>
  <c r="A5099" i="7"/>
  <c r="A5098" i="7"/>
  <c r="A5097" i="7"/>
  <c r="A5096" i="7"/>
  <c r="A5095" i="7"/>
  <c r="A5094" i="7"/>
  <c r="A5093" i="7"/>
  <c r="A5092" i="7"/>
  <c r="A5091" i="7"/>
  <c r="A5090" i="7"/>
  <c r="A5089" i="7"/>
  <c r="A5088" i="7"/>
  <c r="A5087" i="7"/>
  <c r="A5086" i="7"/>
  <c r="A5085" i="7"/>
  <c r="A5084" i="7"/>
  <c r="A5083" i="7"/>
  <c r="A5082" i="7"/>
  <c r="A5081" i="7"/>
  <c r="A5080" i="7"/>
  <c r="A5079" i="7"/>
  <c r="A5078" i="7"/>
  <c r="A5077" i="7"/>
  <c r="A5076" i="7"/>
  <c r="A5075" i="7"/>
  <c r="A5074" i="7"/>
  <c r="A5073" i="7"/>
  <c r="A5072" i="7"/>
  <c r="A5071" i="7"/>
  <c r="A5070" i="7"/>
  <c r="A5069" i="7"/>
  <c r="A5068" i="7"/>
  <c r="A5067" i="7"/>
  <c r="A5066" i="7"/>
  <c r="A5065" i="7"/>
  <c r="A5064" i="7"/>
  <c r="A5063" i="7"/>
  <c r="A5062" i="7"/>
  <c r="A5061" i="7"/>
  <c r="A5060" i="7"/>
  <c r="A5059" i="7"/>
  <c r="A5058" i="7"/>
  <c r="A5057" i="7"/>
  <c r="A5056" i="7"/>
  <c r="A5055" i="7"/>
  <c r="A5054" i="7"/>
  <c r="A5053" i="7"/>
  <c r="A5052" i="7"/>
  <c r="A5051" i="7"/>
  <c r="A5050" i="7"/>
  <c r="A5049" i="7"/>
  <c r="A5048" i="7"/>
  <c r="A5047" i="7"/>
  <c r="A5046" i="7"/>
  <c r="A5045" i="7"/>
  <c r="A5044" i="7"/>
  <c r="A5043" i="7"/>
  <c r="A5042" i="7"/>
  <c r="A5041" i="7"/>
  <c r="A5040" i="7"/>
  <c r="A5039" i="7"/>
  <c r="A5038" i="7"/>
  <c r="A5037" i="7"/>
  <c r="A5036" i="7"/>
  <c r="A5035" i="7"/>
  <c r="A5034" i="7"/>
  <c r="A5033" i="7"/>
  <c r="A5032" i="7"/>
  <c r="A5031" i="7"/>
  <c r="A5030" i="7"/>
  <c r="A5029" i="7"/>
  <c r="A5028" i="7"/>
  <c r="A5027" i="7"/>
  <c r="A5026" i="7"/>
  <c r="A5025" i="7"/>
  <c r="A5024" i="7"/>
  <c r="A5023" i="7"/>
  <c r="A5022" i="7"/>
  <c r="A5021" i="7"/>
  <c r="A5020" i="7"/>
  <c r="A5019" i="7"/>
  <c r="A5018" i="7"/>
  <c r="A5017" i="7"/>
  <c r="A5016" i="7"/>
  <c r="A5015" i="7"/>
  <c r="A5014" i="7"/>
  <c r="A5013" i="7"/>
  <c r="A5012" i="7"/>
  <c r="A5011" i="7"/>
  <c r="A5010" i="7"/>
  <c r="A5009" i="7"/>
  <c r="A5008" i="7"/>
  <c r="A5007" i="7"/>
  <c r="A5006" i="7"/>
  <c r="A5005" i="7"/>
  <c r="A5004" i="7"/>
  <c r="A5003" i="7"/>
  <c r="A5002" i="7"/>
  <c r="A5001" i="7"/>
  <c r="A5000" i="7"/>
  <c r="A4999" i="7"/>
  <c r="A4998" i="7"/>
  <c r="A4997" i="7"/>
  <c r="A4996" i="7"/>
  <c r="A4995" i="7"/>
  <c r="A4994" i="7"/>
  <c r="A4993" i="7"/>
  <c r="A4992" i="7"/>
  <c r="A4991" i="7"/>
  <c r="A4990" i="7"/>
  <c r="A4989" i="7"/>
  <c r="A4988" i="7"/>
  <c r="A4987" i="7"/>
  <c r="A4986" i="7"/>
  <c r="A4985" i="7"/>
  <c r="A4984" i="7"/>
  <c r="A4983" i="7"/>
  <c r="A4982" i="7"/>
  <c r="A4981" i="7"/>
  <c r="A4980" i="7"/>
  <c r="A4979" i="7"/>
  <c r="A4978" i="7"/>
  <c r="A4977" i="7"/>
  <c r="A4976" i="7"/>
  <c r="A4975" i="7"/>
  <c r="A4974" i="7"/>
  <c r="A4973" i="7"/>
  <c r="A4972" i="7"/>
  <c r="A4971" i="7"/>
  <c r="A4970" i="7"/>
  <c r="A4969" i="7"/>
  <c r="A4968" i="7"/>
  <c r="A4967" i="7"/>
  <c r="A4966" i="7"/>
  <c r="A4965" i="7"/>
  <c r="A4964" i="7"/>
  <c r="A4963" i="7"/>
  <c r="A4962" i="7"/>
  <c r="A4961" i="7"/>
  <c r="A4960" i="7"/>
  <c r="A4959" i="7"/>
  <c r="A4958" i="7"/>
  <c r="A4957" i="7"/>
  <c r="A4956" i="7"/>
  <c r="A4955" i="7"/>
  <c r="A4954" i="7"/>
  <c r="A4953" i="7"/>
  <c r="A4952" i="7"/>
  <c r="A4951" i="7"/>
  <c r="A4950" i="7"/>
  <c r="A4949" i="7"/>
  <c r="A4948" i="7"/>
  <c r="A4947" i="7"/>
  <c r="A4946" i="7"/>
  <c r="A4945" i="7"/>
  <c r="A4944" i="7"/>
  <c r="A4943" i="7"/>
  <c r="A4942" i="7"/>
  <c r="A4941" i="7"/>
  <c r="A4940" i="7"/>
  <c r="A4939" i="7"/>
  <c r="A4938" i="7"/>
  <c r="A4937" i="7"/>
  <c r="A4936" i="7"/>
  <c r="A4935" i="7"/>
  <c r="A4934" i="7"/>
  <c r="A4933" i="7"/>
  <c r="A4932" i="7"/>
  <c r="A4931" i="7"/>
  <c r="A4930" i="7"/>
  <c r="A4929" i="7"/>
  <c r="A4928" i="7"/>
  <c r="A4927" i="7"/>
  <c r="A4926" i="7"/>
  <c r="A4925" i="7"/>
  <c r="A4924" i="7"/>
  <c r="A4923" i="7"/>
  <c r="A4922" i="7"/>
  <c r="A4921" i="7"/>
  <c r="A4920" i="7"/>
  <c r="A4919" i="7"/>
  <c r="A4918" i="7"/>
  <c r="A4917" i="7"/>
  <c r="A4916" i="7"/>
  <c r="A4915" i="7"/>
  <c r="A4914" i="7"/>
  <c r="A4913" i="7"/>
  <c r="A4912" i="7"/>
  <c r="A4911" i="7"/>
  <c r="A4910" i="7"/>
  <c r="A4909" i="7"/>
  <c r="A4908" i="7"/>
  <c r="A4907" i="7"/>
  <c r="A4906" i="7"/>
  <c r="A4905" i="7"/>
  <c r="A4904" i="7"/>
  <c r="A4903" i="7"/>
  <c r="A4902" i="7"/>
  <c r="A4901" i="7"/>
  <c r="A4900" i="7"/>
  <c r="A4899" i="7"/>
  <c r="A4898" i="7"/>
  <c r="A4897" i="7"/>
  <c r="A4896" i="7"/>
  <c r="A4895" i="7"/>
  <c r="A4894" i="7"/>
  <c r="A4893" i="7"/>
  <c r="A4892" i="7"/>
  <c r="A4891" i="7"/>
  <c r="A4890" i="7"/>
  <c r="A4889" i="7"/>
  <c r="A4888" i="7"/>
  <c r="A4887" i="7"/>
  <c r="A4886" i="7"/>
  <c r="A4885" i="7"/>
  <c r="A4884" i="7"/>
  <c r="A4883" i="7"/>
  <c r="A4882" i="7"/>
  <c r="A4881" i="7"/>
  <c r="A4880" i="7"/>
  <c r="A4879" i="7"/>
  <c r="A4878" i="7"/>
  <c r="A4877" i="7"/>
  <c r="A4876" i="7"/>
  <c r="A4875" i="7"/>
  <c r="A4874" i="7"/>
  <c r="A4873" i="7"/>
  <c r="A4872" i="7"/>
  <c r="A4871" i="7"/>
  <c r="A4870" i="7"/>
  <c r="A4869" i="7"/>
  <c r="A4868" i="7"/>
  <c r="A4867" i="7"/>
  <c r="A4866" i="7"/>
  <c r="A4865" i="7"/>
  <c r="A4864" i="7"/>
  <c r="A4863" i="7"/>
  <c r="A4862" i="7"/>
  <c r="A4861" i="7"/>
  <c r="A4860" i="7"/>
  <c r="A4859" i="7"/>
  <c r="A4858" i="7"/>
  <c r="A4857" i="7"/>
  <c r="A4856" i="7"/>
  <c r="A4855" i="7"/>
  <c r="A4854" i="7"/>
  <c r="A4853" i="7"/>
  <c r="A4852" i="7"/>
  <c r="A4851" i="7"/>
  <c r="A4850" i="7"/>
  <c r="A4849" i="7"/>
  <c r="A4848" i="7"/>
  <c r="A4847" i="7"/>
  <c r="A4846" i="7"/>
  <c r="A4845" i="7"/>
  <c r="A4844" i="7"/>
  <c r="A4843" i="7"/>
  <c r="A4842" i="7"/>
  <c r="A4841" i="7"/>
  <c r="A4840" i="7"/>
  <c r="A4839" i="7"/>
  <c r="A4838" i="7"/>
  <c r="A4837" i="7"/>
  <c r="A4836" i="7"/>
  <c r="A4835" i="7"/>
  <c r="A4834" i="7"/>
  <c r="A4833" i="7"/>
  <c r="A4832" i="7"/>
  <c r="A4831" i="7"/>
  <c r="A4830" i="7"/>
  <c r="A4829" i="7"/>
  <c r="A4828" i="7"/>
  <c r="A4827" i="7"/>
  <c r="A4826" i="7"/>
  <c r="A4825" i="7"/>
  <c r="A4824" i="7"/>
  <c r="A4823" i="7"/>
  <c r="A4822" i="7"/>
  <c r="A4821" i="7"/>
  <c r="A4820" i="7"/>
  <c r="A4819" i="7"/>
  <c r="A4818" i="7"/>
  <c r="A4817" i="7"/>
  <c r="A4816" i="7"/>
  <c r="A4815" i="7"/>
  <c r="A4814" i="7"/>
  <c r="A4813" i="7"/>
  <c r="A4812" i="7"/>
  <c r="A4811" i="7"/>
  <c r="A4810" i="7"/>
  <c r="A4809" i="7"/>
  <c r="A4808" i="7"/>
  <c r="A4807" i="7"/>
  <c r="A4806" i="7"/>
  <c r="A4805" i="7"/>
  <c r="A4804" i="7"/>
  <c r="A4803" i="7"/>
  <c r="A4802" i="7"/>
  <c r="A4801" i="7"/>
  <c r="A4800" i="7"/>
  <c r="A4799" i="7"/>
  <c r="A4798" i="7"/>
  <c r="A4797" i="7"/>
  <c r="A4796" i="7"/>
  <c r="A4795" i="7"/>
  <c r="A4794" i="7"/>
  <c r="A4793" i="7"/>
  <c r="A4792" i="7"/>
  <c r="A4791" i="7"/>
  <c r="A4790" i="7"/>
  <c r="A4789" i="7"/>
  <c r="A4788" i="7"/>
  <c r="A4787" i="7"/>
  <c r="A4786" i="7"/>
  <c r="A4785" i="7"/>
  <c r="A4784" i="7"/>
  <c r="A4783" i="7"/>
  <c r="A4782" i="7"/>
  <c r="A4781" i="7"/>
  <c r="A4780" i="7"/>
  <c r="A4779" i="7"/>
  <c r="A4778" i="7"/>
  <c r="A4777" i="7"/>
  <c r="A4776" i="7"/>
  <c r="A4775" i="7"/>
  <c r="A4774" i="7"/>
  <c r="A4773" i="7"/>
  <c r="A4772" i="7"/>
  <c r="A4771" i="7"/>
  <c r="A4770" i="7"/>
  <c r="A4769" i="7"/>
  <c r="A4768" i="7"/>
  <c r="A4767" i="7"/>
  <c r="A4766" i="7"/>
  <c r="A4765" i="7"/>
  <c r="A4764" i="7"/>
  <c r="A4763" i="7"/>
  <c r="A4762" i="7"/>
  <c r="A4761" i="7"/>
  <c r="A4760" i="7"/>
  <c r="A4759" i="7"/>
  <c r="A4758" i="7"/>
  <c r="A4757" i="7"/>
  <c r="A4756" i="7"/>
  <c r="A4755" i="7"/>
  <c r="A4754" i="7"/>
  <c r="A4753" i="7"/>
  <c r="A4752" i="7"/>
  <c r="A4751" i="7"/>
  <c r="A4750" i="7"/>
  <c r="A4749" i="7"/>
  <c r="A4748" i="7"/>
  <c r="A4747" i="7"/>
  <c r="A4746" i="7"/>
  <c r="A4745" i="7"/>
  <c r="A4744" i="7"/>
  <c r="A4743" i="7"/>
  <c r="A4742" i="7"/>
  <c r="A4741" i="7"/>
  <c r="A4740" i="7"/>
  <c r="A4739" i="7"/>
  <c r="A4738" i="7"/>
  <c r="A4737" i="7"/>
  <c r="A4736" i="7"/>
  <c r="A4735" i="7"/>
  <c r="A4734" i="7"/>
  <c r="A4733" i="7"/>
  <c r="A4732" i="7"/>
  <c r="A4731" i="7"/>
  <c r="A4730" i="7"/>
  <c r="A4729" i="7"/>
  <c r="A4728" i="7"/>
  <c r="A4727" i="7"/>
  <c r="A4726" i="7"/>
  <c r="A4725" i="7"/>
  <c r="A4724" i="7"/>
  <c r="A4723" i="7"/>
  <c r="A4722" i="7"/>
  <c r="A4721" i="7"/>
  <c r="A4720" i="7"/>
  <c r="A4719" i="7"/>
  <c r="A4718" i="7"/>
  <c r="A4717" i="7"/>
  <c r="A4716" i="7"/>
  <c r="A4715" i="7"/>
  <c r="A4714" i="7"/>
  <c r="A4713" i="7"/>
  <c r="A4712" i="7"/>
  <c r="A4711" i="7"/>
  <c r="A4710" i="7"/>
  <c r="A4709" i="7"/>
  <c r="A4708" i="7"/>
  <c r="A4707" i="7"/>
  <c r="A4706" i="7"/>
  <c r="A4705" i="7"/>
  <c r="A4704" i="7"/>
  <c r="A4703" i="7"/>
  <c r="A4702" i="7"/>
  <c r="A4701" i="7"/>
  <c r="A4700" i="7"/>
  <c r="A4699" i="7"/>
  <c r="A4698" i="7"/>
  <c r="A4697" i="7"/>
  <c r="A4696" i="7"/>
  <c r="A4695" i="7"/>
  <c r="A4694" i="7"/>
  <c r="A4693" i="7"/>
  <c r="A4692" i="7"/>
  <c r="A4691" i="7"/>
  <c r="A4690" i="7"/>
  <c r="A4689" i="7"/>
  <c r="A4688" i="7"/>
  <c r="A4687" i="7"/>
  <c r="A4686" i="7"/>
  <c r="A4685" i="7"/>
  <c r="A4684" i="7"/>
  <c r="A4683" i="7"/>
  <c r="A4682" i="7"/>
  <c r="A4681" i="7"/>
  <c r="A4680" i="7"/>
  <c r="A4679" i="7"/>
  <c r="A4678" i="7"/>
  <c r="A4677" i="7"/>
  <c r="A4676" i="7"/>
  <c r="A4675" i="7"/>
  <c r="A4674" i="7"/>
  <c r="A4673" i="7"/>
  <c r="A4672" i="7"/>
  <c r="A4671" i="7"/>
  <c r="A4670" i="7"/>
  <c r="A4669" i="7"/>
  <c r="A4668" i="7"/>
  <c r="A4667" i="7"/>
  <c r="A4666" i="7"/>
  <c r="A4665" i="7"/>
  <c r="A4664" i="7"/>
  <c r="A4663" i="7"/>
  <c r="A4662" i="7"/>
  <c r="A4661" i="7"/>
  <c r="A4660" i="7"/>
  <c r="A4659" i="7"/>
  <c r="A4658" i="7"/>
  <c r="A4657" i="7"/>
  <c r="A4656" i="7"/>
  <c r="A4655" i="7"/>
  <c r="A4654" i="7"/>
  <c r="A4653" i="7"/>
  <c r="A4652" i="7"/>
  <c r="A4651" i="7"/>
  <c r="A4650" i="7"/>
  <c r="A4649" i="7"/>
  <c r="A4648" i="7"/>
  <c r="A4647" i="7"/>
  <c r="A4646" i="7"/>
  <c r="A4645" i="7"/>
  <c r="A4644" i="7"/>
  <c r="A4643" i="7"/>
  <c r="A4642" i="7"/>
  <c r="A4641" i="7"/>
  <c r="A4640" i="7"/>
  <c r="A4639" i="7"/>
  <c r="A4638" i="7"/>
  <c r="A4637" i="7"/>
  <c r="A4636" i="7"/>
  <c r="A4635" i="7"/>
  <c r="A4634" i="7"/>
  <c r="A4633" i="7"/>
  <c r="A4632" i="7"/>
  <c r="A4631" i="7"/>
  <c r="A4630" i="7"/>
  <c r="A4629" i="7"/>
  <c r="A4628" i="7"/>
  <c r="A4627" i="7"/>
  <c r="A4626" i="7"/>
  <c r="A4625" i="7"/>
  <c r="A4624" i="7"/>
  <c r="A4623" i="7"/>
  <c r="A4622" i="7"/>
  <c r="A4621" i="7"/>
  <c r="A4620" i="7"/>
  <c r="A4619" i="7"/>
  <c r="A4618" i="7"/>
  <c r="A4617" i="7"/>
  <c r="A4616" i="7"/>
  <c r="A4615" i="7"/>
  <c r="A4614" i="7"/>
  <c r="A4613" i="7"/>
  <c r="A4612" i="7"/>
  <c r="A4611" i="7"/>
  <c r="A4610" i="7"/>
  <c r="A4609" i="7"/>
  <c r="A4608" i="7"/>
  <c r="A4607" i="7"/>
  <c r="A4606" i="7"/>
  <c r="A4605" i="7"/>
  <c r="A4604" i="7"/>
  <c r="A4603" i="7"/>
  <c r="A4602" i="7"/>
  <c r="A4601" i="7"/>
  <c r="A4600" i="7"/>
  <c r="A4599" i="7"/>
  <c r="A4598" i="7"/>
  <c r="A4597" i="7"/>
  <c r="A4596" i="7"/>
  <c r="A4595" i="7"/>
  <c r="A4594" i="7"/>
  <c r="A4593" i="7"/>
  <c r="A4592" i="7"/>
  <c r="A4591" i="7"/>
  <c r="A4590" i="7"/>
  <c r="A4589" i="7"/>
  <c r="A4588" i="7"/>
  <c r="A4587" i="7"/>
  <c r="A4586" i="7"/>
  <c r="A4585" i="7"/>
  <c r="A4584" i="7"/>
  <c r="A4583" i="7"/>
  <c r="A4582" i="7"/>
  <c r="A4581" i="7"/>
  <c r="A4580" i="7"/>
  <c r="A4579" i="7"/>
  <c r="A4578" i="7"/>
  <c r="A4577" i="7"/>
  <c r="A4576" i="7"/>
  <c r="A4575" i="7"/>
  <c r="A4574" i="7"/>
  <c r="A4573" i="7"/>
  <c r="A4572" i="7"/>
  <c r="A4571" i="7"/>
  <c r="A4570" i="7"/>
  <c r="A4569" i="7"/>
  <c r="A4568" i="7"/>
  <c r="A4567" i="7"/>
  <c r="A4566" i="7"/>
  <c r="A4565" i="7"/>
  <c r="A4564" i="7"/>
  <c r="A4563" i="7"/>
  <c r="A4562" i="7"/>
  <c r="A4561" i="7"/>
  <c r="A4560" i="7"/>
  <c r="A4559" i="7"/>
  <c r="A4558" i="7"/>
  <c r="A4557" i="7"/>
  <c r="A4556" i="7"/>
  <c r="A4555" i="7"/>
  <c r="A4554" i="7"/>
  <c r="A4553" i="7"/>
  <c r="A4552" i="7"/>
  <c r="A4551" i="7"/>
  <c r="A4550" i="7"/>
  <c r="A4549" i="7"/>
  <c r="A4548" i="7"/>
  <c r="A4547" i="7"/>
  <c r="A4546" i="7"/>
  <c r="A4545" i="7"/>
  <c r="A4544" i="7"/>
  <c r="A4543" i="7"/>
  <c r="A4542" i="7"/>
  <c r="A4541" i="7"/>
  <c r="A4540" i="7"/>
  <c r="A4539" i="7"/>
  <c r="A4538" i="7"/>
  <c r="A4537" i="7"/>
  <c r="A4536" i="7"/>
  <c r="A4535" i="7"/>
  <c r="A4534" i="7"/>
  <c r="A4533" i="7"/>
  <c r="A4532" i="7"/>
  <c r="A4531" i="7"/>
  <c r="A4530" i="7"/>
  <c r="A4529" i="7"/>
  <c r="A4528" i="7"/>
  <c r="A4527" i="7"/>
  <c r="A4526" i="7"/>
  <c r="A4525" i="7"/>
  <c r="A4524" i="7"/>
  <c r="A4523" i="7"/>
  <c r="A4522" i="7"/>
  <c r="A4521" i="7"/>
  <c r="A4520" i="7"/>
  <c r="A4519" i="7"/>
  <c r="A4518" i="7"/>
  <c r="A4517" i="7"/>
  <c r="A4516" i="7"/>
  <c r="A4515" i="7"/>
  <c r="A4514" i="7"/>
  <c r="A4513" i="7"/>
  <c r="A4512" i="7"/>
  <c r="A4511" i="7"/>
  <c r="A4510" i="7"/>
  <c r="A4509" i="7"/>
  <c r="A4508" i="7"/>
  <c r="A4507" i="7"/>
  <c r="A4506" i="7"/>
  <c r="A4505" i="7"/>
  <c r="A4504" i="7"/>
  <c r="A4503" i="7"/>
  <c r="A4502" i="7"/>
  <c r="A4501" i="7"/>
  <c r="A4500" i="7"/>
  <c r="A4499" i="7"/>
  <c r="A4498" i="7"/>
  <c r="A4497" i="7"/>
  <c r="A4496" i="7"/>
  <c r="A4495" i="7"/>
  <c r="A4494" i="7"/>
  <c r="A4493" i="7"/>
  <c r="A4492" i="7"/>
  <c r="A4491" i="7"/>
  <c r="A4490" i="7"/>
  <c r="A4489" i="7"/>
  <c r="A4488" i="7"/>
  <c r="A4487" i="7"/>
  <c r="A4486" i="7"/>
  <c r="A4485" i="7"/>
  <c r="A4484" i="7"/>
  <c r="A4483" i="7"/>
  <c r="A4482" i="7"/>
  <c r="A4481" i="7"/>
  <c r="A4480" i="7"/>
  <c r="A4479" i="7"/>
  <c r="A4478" i="7"/>
  <c r="A4477" i="7"/>
  <c r="A4476" i="7"/>
  <c r="A4475" i="7"/>
  <c r="A4474" i="7"/>
  <c r="A4473" i="7"/>
  <c r="A4472" i="7"/>
  <c r="A4471" i="7"/>
  <c r="A4470" i="7"/>
  <c r="A4469" i="7"/>
  <c r="A4468" i="7"/>
  <c r="A4467" i="7"/>
  <c r="A4466" i="7"/>
  <c r="A4465" i="7"/>
  <c r="A4464" i="7"/>
  <c r="A4463" i="7"/>
  <c r="A4462" i="7"/>
  <c r="A4461" i="7"/>
  <c r="A4460" i="7"/>
  <c r="A4459" i="7"/>
  <c r="A4458" i="7"/>
  <c r="A4457" i="7"/>
  <c r="A4456" i="7"/>
  <c r="A4455" i="7"/>
  <c r="A4454" i="7"/>
  <c r="A4453" i="7"/>
  <c r="A4452" i="7"/>
  <c r="A4451" i="7"/>
  <c r="A4450" i="7"/>
  <c r="A4449" i="7"/>
  <c r="A4448" i="7"/>
  <c r="A4447" i="7"/>
  <c r="A4446" i="7"/>
  <c r="A4445" i="7"/>
  <c r="A4444" i="7"/>
  <c r="A4443" i="7"/>
  <c r="A4442" i="7"/>
  <c r="A4441" i="7"/>
  <c r="A4440" i="7"/>
  <c r="A4439" i="7"/>
  <c r="A4438" i="7"/>
  <c r="A4437" i="7"/>
  <c r="A4436" i="7"/>
  <c r="A4435" i="7"/>
  <c r="A4434" i="7"/>
  <c r="A4433" i="7"/>
  <c r="A4432" i="7"/>
  <c r="A4431" i="7"/>
  <c r="A4430" i="7"/>
  <c r="A4429" i="7"/>
  <c r="A4428" i="7"/>
  <c r="A4427" i="7"/>
  <c r="A4426" i="7"/>
  <c r="A4425" i="7"/>
  <c r="A4424" i="7"/>
  <c r="A4423" i="7"/>
  <c r="A4422" i="7"/>
  <c r="A4421" i="7"/>
  <c r="A4420" i="7"/>
  <c r="A4419" i="7"/>
  <c r="A4418" i="7"/>
  <c r="A4417" i="7"/>
  <c r="A4416" i="7"/>
  <c r="A4415" i="7"/>
  <c r="A4414" i="7"/>
  <c r="A4413" i="7"/>
  <c r="A4412" i="7"/>
  <c r="A4411" i="7"/>
  <c r="A4410" i="7"/>
  <c r="A4409" i="7"/>
  <c r="A4408" i="7"/>
  <c r="A4407" i="7"/>
  <c r="A4406" i="7"/>
  <c r="A4405" i="7"/>
  <c r="A4404" i="7"/>
  <c r="A4403" i="7"/>
  <c r="A4402" i="7"/>
  <c r="A4401" i="7"/>
  <c r="A4400" i="7"/>
  <c r="A4399" i="7"/>
  <c r="A4398" i="7"/>
  <c r="A4397" i="7"/>
  <c r="A4396" i="7"/>
  <c r="A4395" i="7"/>
  <c r="A4394" i="7"/>
  <c r="A4393" i="7"/>
  <c r="A4392" i="7"/>
  <c r="A4391" i="7"/>
  <c r="A4390" i="7"/>
  <c r="A4389" i="7"/>
  <c r="A4388" i="7"/>
  <c r="A4387" i="7"/>
  <c r="A4386" i="7"/>
  <c r="A4385" i="7"/>
  <c r="A4384" i="7"/>
  <c r="A4383" i="7"/>
  <c r="A4382" i="7"/>
  <c r="A4381" i="7"/>
  <c r="A4380" i="7"/>
  <c r="A4379" i="7"/>
  <c r="A4378" i="7"/>
  <c r="A4377" i="7"/>
  <c r="A4376" i="7"/>
  <c r="A4375" i="7"/>
  <c r="A4374" i="7"/>
  <c r="A4373" i="7"/>
  <c r="A4372" i="7"/>
  <c r="A4371" i="7"/>
  <c r="A4370" i="7"/>
  <c r="A4369" i="7"/>
  <c r="A4368" i="7"/>
  <c r="A4367" i="7"/>
  <c r="A4366" i="7"/>
  <c r="A4365" i="7"/>
  <c r="A4364" i="7"/>
  <c r="A4363" i="7"/>
  <c r="A4362" i="7"/>
  <c r="A4361" i="7"/>
  <c r="A4360" i="7"/>
  <c r="A4359" i="7"/>
  <c r="A4358" i="7"/>
  <c r="A4357" i="7"/>
  <c r="A4356" i="7"/>
  <c r="A4355" i="7"/>
  <c r="A4354" i="7"/>
  <c r="A4353" i="7"/>
  <c r="A4352" i="7"/>
  <c r="A4351" i="7"/>
  <c r="A4350" i="7"/>
  <c r="A4349" i="7"/>
  <c r="A4348" i="7"/>
  <c r="A4347" i="7"/>
  <c r="A4346" i="7"/>
  <c r="A4345" i="7"/>
  <c r="A4344" i="7"/>
  <c r="A4343" i="7"/>
  <c r="A4342" i="7"/>
  <c r="A4341" i="7"/>
  <c r="A4340" i="7"/>
  <c r="A4339" i="7"/>
  <c r="A4338" i="7"/>
  <c r="A4337" i="7"/>
  <c r="A4336" i="7"/>
  <c r="A4335" i="7"/>
  <c r="A4334" i="7"/>
  <c r="A4333" i="7"/>
  <c r="A4332" i="7"/>
  <c r="A4331" i="7"/>
  <c r="A4330" i="7"/>
  <c r="A4329" i="7"/>
  <c r="A4328" i="7"/>
  <c r="A4327" i="7"/>
  <c r="A4326" i="7"/>
  <c r="A4325" i="7"/>
  <c r="A4324" i="7"/>
  <c r="A4323" i="7"/>
  <c r="A4322" i="7"/>
  <c r="A4321" i="7"/>
  <c r="A4320" i="7"/>
  <c r="A4319" i="7"/>
  <c r="A4318" i="7"/>
  <c r="A4317" i="7"/>
  <c r="A4316" i="7"/>
  <c r="A4315" i="7"/>
  <c r="A4314" i="7"/>
  <c r="A4313" i="7"/>
  <c r="A4312" i="7"/>
  <c r="A4311" i="7"/>
  <c r="A4310" i="7"/>
  <c r="A4309" i="7"/>
  <c r="A4308" i="7"/>
  <c r="A4307" i="7"/>
  <c r="A4306" i="7"/>
  <c r="A4305" i="7"/>
  <c r="A4304" i="7"/>
  <c r="A4303" i="7"/>
  <c r="A4302" i="7"/>
  <c r="A4301" i="7"/>
  <c r="A4300" i="7"/>
  <c r="A4299" i="7"/>
  <c r="A4298" i="7"/>
  <c r="A4297" i="7"/>
  <c r="A4296" i="7"/>
  <c r="A4295" i="7"/>
  <c r="A4294" i="7"/>
  <c r="A4293" i="7"/>
  <c r="A4292" i="7"/>
  <c r="A4291" i="7"/>
  <c r="A4290" i="7"/>
  <c r="A4289" i="7"/>
  <c r="A4288" i="7"/>
  <c r="A4287" i="7"/>
  <c r="A4286" i="7"/>
  <c r="A4285" i="7"/>
  <c r="A4284" i="7"/>
  <c r="A4283" i="7"/>
  <c r="A4282" i="7"/>
  <c r="A4281" i="7"/>
  <c r="A4280" i="7"/>
  <c r="A4279" i="7"/>
  <c r="A4278" i="7"/>
  <c r="A4277" i="7"/>
  <c r="A4276" i="7"/>
  <c r="A4275" i="7"/>
  <c r="A4274" i="7"/>
  <c r="A4273" i="7"/>
  <c r="A4272" i="7"/>
  <c r="A4271" i="7"/>
  <c r="A4270" i="7"/>
  <c r="A4269" i="7"/>
  <c r="A4268" i="7"/>
  <c r="A4267" i="7"/>
  <c r="A4266" i="7"/>
  <c r="A4265" i="7"/>
  <c r="A4264" i="7"/>
  <c r="A4263" i="7"/>
  <c r="A4262" i="7"/>
  <c r="A4261" i="7"/>
  <c r="A4260" i="7"/>
  <c r="A4259" i="7"/>
  <c r="A4258" i="7"/>
  <c r="A4257" i="7"/>
  <c r="A4256" i="7"/>
  <c r="A4255" i="7"/>
  <c r="A4254" i="7"/>
  <c r="A4253" i="7"/>
  <c r="A4252" i="7"/>
  <c r="A4251" i="7"/>
  <c r="A4250" i="7"/>
  <c r="A4249" i="7"/>
  <c r="A4248" i="7"/>
  <c r="A4247" i="7"/>
  <c r="A4246" i="7"/>
  <c r="A4245" i="7"/>
  <c r="A4244" i="7"/>
  <c r="A4243" i="7"/>
  <c r="A4242" i="7"/>
  <c r="A4241" i="7"/>
  <c r="A4240" i="7"/>
  <c r="A4239" i="7"/>
  <c r="A4238" i="7"/>
  <c r="A4237" i="7"/>
  <c r="A4236" i="7"/>
  <c r="A4235" i="7"/>
  <c r="A4234" i="7"/>
  <c r="A4233" i="7"/>
  <c r="A4232" i="7"/>
  <c r="A4231" i="7"/>
  <c r="A4230" i="7"/>
  <c r="A4229" i="7"/>
  <c r="A4228" i="7"/>
  <c r="A4227" i="7"/>
  <c r="A4226" i="7"/>
  <c r="A4225" i="7"/>
  <c r="A4224" i="7"/>
  <c r="A4223" i="7"/>
  <c r="A4222" i="7"/>
  <c r="A4221" i="7"/>
  <c r="A4220" i="7"/>
  <c r="A4219" i="7"/>
  <c r="A4218" i="7"/>
  <c r="A4217" i="7"/>
  <c r="A4216" i="7"/>
  <c r="A4215" i="7"/>
  <c r="A4214" i="7"/>
  <c r="A4213" i="7"/>
  <c r="A4212" i="7"/>
  <c r="A4211" i="7"/>
  <c r="A4210" i="7"/>
  <c r="A4209" i="7"/>
  <c r="A4208" i="7"/>
  <c r="A4207" i="7"/>
  <c r="A4206" i="7"/>
  <c r="A4205" i="7"/>
  <c r="A4204" i="7"/>
  <c r="A4203" i="7"/>
  <c r="A4202" i="7"/>
  <c r="A4201" i="7"/>
  <c r="A4200" i="7"/>
  <c r="A4199" i="7"/>
  <c r="A4198" i="7"/>
  <c r="A4197" i="7"/>
  <c r="A4196" i="7"/>
  <c r="A4195" i="7"/>
  <c r="A4194" i="7"/>
  <c r="A4193" i="7"/>
  <c r="A4192" i="7"/>
  <c r="A4191" i="7"/>
  <c r="A4190" i="7"/>
  <c r="A4189" i="7"/>
  <c r="A4188" i="7"/>
  <c r="A4187" i="7"/>
  <c r="A4186" i="7"/>
  <c r="A4185" i="7"/>
  <c r="A4184" i="7"/>
  <c r="A4183" i="7"/>
  <c r="A4182" i="7"/>
  <c r="A4181" i="7"/>
  <c r="A4180" i="7"/>
  <c r="A4179" i="7"/>
  <c r="A4178" i="7"/>
  <c r="A4177" i="7"/>
  <c r="A4176" i="7"/>
  <c r="A4175" i="7"/>
  <c r="A4174" i="7"/>
  <c r="A4173" i="7"/>
  <c r="A4172" i="7"/>
  <c r="A4171" i="7"/>
  <c r="A4170" i="7"/>
  <c r="A4169" i="7"/>
  <c r="A4168" i="7"/>
  <c r="A4167" i="7"/>
  <c r="A4166" i="7"/>
  <c r="A4165" i="7"/>
  <c r="A4164" i="7"/>
  <c r="A4163" i="7"/>
  <c r="A4162" i="7"/>
  <c r="A4161" i="7"/>
  <c r="A4160" i="7"/>
  <c r="A4159" i="7"/>
  <c r="A4158" i="7"/>
  <c r="A4157" i="7"/>
  <c r="A4156" i="7"/>
  <c r="A4155" i="7"/>
  <c r="A4154" i="7"/>
  <c r="A4153" i="7"/>
  <c r="A4152" i="7"/>
  <c r="A4151" i="7"/>
  <c r="A4150" i="7"/>
  <c r="A4149" i="7"/>
  <c r="A4148" i="7"/>
  <c r="A4147" i="7"/>
  <c r="A4146" i="7"/>
  <c r="A4145" i="7"/>
  <c r="A4144" i="7"/>
  <c r="A4143" i="7"/>
  <c r="A4142" i="7"/>
  <c r="A4141" i="7"/>
  <c r="A4140" i="7"/>
  <c r="A4139" i="7"/>
  <c r="A4138" i="7"/>
  <c r="A4137" i="7"/>
  <c r="A4136" i="7"/>
  <c r="A4135" i="7"/>
  <c r="A4134" i="7"/>
  <c r="A4133" i="7"/>
  <c r="A4132" i="7"/>
  <c r="A4131" i="7"/>
  <c r="A4130" i="7"/>
  <c r="A4129" i="7"/>
  <c r="A4128" i="7"/>
  <c r="A4127" i="7"/>
  <c r="A4126" i="7"/>
  <c r="A4125" i="7"/>
  <c r="A4124" i="7"/>
  <c r="A4123" i="7"/>
  <c r="A4122" i="7"/>
  <c r="A4121" i="7"/>
  <c r="A4120" i="7"/>
  <c r="A4119" i="7"/>
  <c r="A4118" i="7"/>
  <c r="A4117" i="7"/>
  <c r="A4116" i="7"/>
  <c r="A4115" i="7"/>
  <c r="A4114" i="7"/>
  <c r="A4113" i="7"/>
  <c r="A4112" i="7"/>
  <c r="A4111" i="7"/>
  <c r="A4110" i="7"/>
  <c r="A4109" i="7"/>
  <c r="A4108" i="7"/>
  <c r="A4107" i="7"/>
  <c r="A4106" i="7"/>
  <c r="A4105" i="7"/>
  <c r="A4104" i="7"/>
  <c r="A4103" i="7"/>
  <c r="A4102" i="7"/>
  <c r="A4101" i="7"/>
  <c r="A4100" i="7"/>
  <c r="A4099" i="7"/>
  <c r="A4098" i="7"/>
  <c r="A4097" i="7"/>
  <c r="A4096" i="7"/>
  <c r="A4095" i="7"/>
  <c r="A4094" i="7"/>
  <c r="A4093" i="7"/>
  <c r="A4092" i="7"/>
  <c r="A4091" i="7"/>
  <c r="A4090" i="7"/>
  <c r="A4089" i="7"/>
  <c r="A4088" i="7"/>
  <c r="A4087" i="7"/>
  <c r="A4086" i="7"/>
  <c r="A4085" i="7"/>
  <c r="A4084" i="7"/>
  <c r="A4083" i="7"/>
  <c r="A4082" i="7"/>
  <c r="A4081" i="7"/>
  <c r="A4080" i="7"/>
  <c r="A4079" i="7"/>
  <c r="A4078" i="7"/>
  <c r="A4077" i="7"/>
  <c r="A4076" i="7"/>
  <c r="A4075" i="7"/>
  <c r="A4074" i="7"/>
  <c r="A4073" i="7"/>
  <c r="A4072" i="7"/>
  <c r="A4071" i="7"/>
  <c r="A4070" i="7"/>
  <c r="A4069" i="7"/>
  <c r="A4068" i="7"/>
  <c r="A4067" i="7"/>
  <c r="A4066" i="7"/>
  <c r="A4065" i="7"/>
  <c r="A4064" i="7"/>
  <c r="A4063" i="7"/>
  <c r="A4062" i="7"/>
  <c r="A4061" i="7"/>
  <c r="A4060" i="7"/>
  <c r="A4059" i="7"/>
  <c r="A4058" i="7"/>
  <c r="A4057" i="7"/>
  <c r="A4056" i="7"/>
  <c r="A4055" i="7"/>
  <c r="A4054" i="7"/>
  <c r="A4053" i="7"/>
  <c r="A4052" i="7"/>
  <c r="A4051" i="7"/>
  <c r="A4050" i="7"/>
  <c r="A4049" i="7"/>
  <c r="A4048" i="7"/>
  <c r="A4047" i="7"/>
  <c r="A4046" i="7"/>
  <c r="A4045" i="7"/>
  <c r="A4044" i="7"/>
  <c r="A4043" i="7"/>
  <c r="A4042" i="7"/>
  <c r="A4041" i="7"/>
  <c r="A4040" i="7"/>
  <c r="A4039" i="7"/>
  <c r="A4038" i="7"/>
  <c r="A4037" i="7"/>
  <c r="A4036" i="7"/>
  <c r="A4035" i="7"/>
  <c r="A4034" i="7"/>
  <c r="A4033" i="7"/>
  <c r="A4032" i="7"/>
  <c r="A4031" i="7"/>
  <c r="A4030" i="7"/>
  <c r="A4029" i="7"/>
  <c r="A4028" i="7"/>
  <c r="A4027" i="7"/>
  <c r="A4026" i="7"/>
  <c r="A4025" i="7"/>
  <c r="A4024" i="7"/>
  <c r="A4023" i="7"/>
  <c r="A4022" i="7"/>
  <c r="A4021" i="7"/>
  <c r="A4020" i="7"/>
  <c r="A4019" i="7"/>
  <c r="A4018" i="7"/>
  <c r="A4017" i="7"/>
  <c r="A4016" i="7"/>
  <c r="A4015" i="7"/>
  <c r="A4014" i="7"/>
  <c r="A4013" i="7"/>
  <c r="A4012" i="7"/>
  <c r="A4011" i="7"/>
  <c r="A4010" i="7"/>
  <c r="A4009" i="7"/>
  <c r="A4008" i="7"/>
  <c r="A4007" i="7"/>
  <c r="A4006" i="7"/>
  <c r="A4005" i="7"/>
  <c r="A4004" i="7"/>
  <c r="A4003" i="7"/>
  <c r="A4002" i="7"/>
  <c r="A4001" i="7"/>
  <c r="A4000" i="7"/>
  <c r="A3999" i="7"/>
  <c r="A3998" i="7"/>
  <c r="A3997" i="7"/>
  <c r="A3996" i="7"/>
  <c r="A3995" i="7"/>
  <c r="A3994" i="7"/>
  <c r="A3993" i="7"/>
  <c r="A3992" i="7"/>
  <c r="A3991" i="7"/>
  <c r="A3990" i="7"/>
  <c r="A3989" i="7"/>
  <c r="A3988" i="7"/>
  <c r="A3987" i="7"/>
  <c r="A3986" i="7"/>
  <c r="A3985" i="7"/>
  <c r="A3984" i="7"/>
  <c r="A3983" i="7"/>
  <c r="A3982" i="7"/>
  <c r="A3981" i="7"/>
  <c r="A3980" i="7"/>
  <c r="A3979" i="7"/>
  <c r="A3978" i="7"/>
  <c r="A3977" i="7"/>
  <c r="A3976" i="7"/>
  <c r="A3975" i="7"/>
  <c r="A3974" i="7"/>
  <c r="A3973" i="7"/>
  <c r="A3972" i="7"/>
  <c r="A3971" i="7"/>
  <c r="A3970" i="7"/>
  <c r="A3969" i="7"/>
  <c r="A3968" i="7"/>
  <c r="A3967" i="7"/>
  <c r="A3966" i="7"/>
  <c r="A3965" i="7"/>
  <c r="A3964" i="7"/>
  <c r="A3963" i="7"/>
  <c r="A3962" i="7"/>
  <c r="A3961" i="7"/>
  <c r="A3960" i="7"/>
  <c r="A3959" i="7"/>
  <c r="A3958" i="7"/>
  <c r="A3957" i="7"/>
  <c r="A3956" i="7"/>
  <c r="A3955" i="7"/>
  <c r="A3954" i="7"/>
  <c r="A3953" i="7"/>
  <c r="A3952" i="7"/>
  <c r="A3951" i="7"/>
  <c r="A3950" i="7"/>
  <c r="A3949" i="7"/>
  <c r="A3948" i="7"/>
  <c r="A3947" i="7"/>
  <c r="A3946" i="7"/>
  <c r="A3945" i="7"/>
  <c r="A3944" i="7"/>
  <c r="A3943" i="7"/>
  <c r="A3942" i="7"/>
  <c r="A3941" i="7"/>
  <c r="A3940" i="7"/>
  <c r="A3939" i="7"/>
  <c r="A3938" i="7"/>
  <c r="A3937" i="7"/>
  <c r="A3936" i="7"/>
  <c r="A3935" i="7"/>
  <c r="A3934" i="7"/>
  <c r="A3933" i="7"/>
  <c r="A3932" i="7"/>
  <c r="A3931" i="7"/>
  <c r="A3930" i="7"/>
  <c r="A3929" i="7"/>
  <c r="A3928" i="7"/>
  <c r="A3927" i="7"/>
  <c r="A3926" i="7"/>
  <c r="A3925" i="7"/>
  <c r="A3924" i="7"/>
  <c r="A3923" i="7"/>
  <c r="A3922" i="7"/>
  <c r="A3921" i="7"/>
  <c r="A3920" i="7"/>
  <c r="A3919" i="7"/>
  <c r="A3918" i="7"/>
  <c r="A3917" i="7"/>
  <c r="A3916" i="7"/>
  <c r="A3915" i="7"/>
  <c r="A3914" i="7"/>
  <c r="A3913" i="7"/>
  <c r="A3912" i="7"/>
  <c r="A3911" i="7"/>
  <c r="A3910" i="7"/>
  <c r="A3909" i="7"/>
  <c r="A3908" i="7"/>
  <c r="A3907" i="7"/>
  <c r="A3906" i="7"/>
  <c r="A3905" i="7"/>
  <c r="A3904" i="7"/>
  <c r="A3903" i="7"/>
  <c r="A3902" i="7"/>
  <c r="A3901" i="7"/>
  <c r="A3900" i="7"/>
  <c r="A3899" i="7"/>
  <c r="A3898" i="7"/>
  <c r="A3897" i="7"/>
  <c r="A3896" i="7"/>
  <c r="A3895" i="7"/>
  <c r="A3894" i="7"/>
  <c r="A3893" i="7"/>
  <c r="A3892" i="7"/>
  <c r="A3891" i="7"/>
  <c r="A3890" i="7"/>
  <c r="A3889" i="7"/>
  <c r="A3888" i="7"/>
  <c r="A3887" i="7"/>
  <c r="A3886" i="7"/>
  <c r="A3885" i="7"/>
  <c r="A3884" i="7"/>
  <c r="A3883" i="7"/>
  <c r="A3882" i="7"/>
  <c r="A3881" i="7"/>
  <c r="A3880" i="7"/>
  <c r="A3879" i="7"/>
  <c r="A3878" i="7"/>
  <c r="A3877" i="7"/>
  <c r="A3876" i="7"/>
  <c r="A3875" i="7"/>
  <c r="A3874" i="7"/>
  <c r="A3873" i="7"/>
  <c r="A3872" i="7"/>
  <c r="A3871" i="7"/>
  <c r="A3870" i="7"/>
  <c r="A3869" i="7"/>
  <c r="A3868" i="7"/>
  <c r="A3867" i="7"/>
  <c r="A3866" i="7"/>
  <c r="A3865" i="7"/>
  <c r="A3864" i="7"/>
  <c r="A3863" i="7"/>
  <c r="A3862" i="7"/>
  <c r="A3861" i="7"/>
  <c r="A3860" i="7"/>
  <c r="A3859" i="7"/>
  <c r="A3858" i="7"/>
  <c r="A3857" i="7"/>
  <c r="A3856" i="7"/>
  <c r="A3855" i="7"/>
  <c r="A3854" i="7"/>
  <c r="A3853" i="7"/>
  <c r="A3852" i="7"/>
  <c r="A3851" i="7"/>
  <c r="A3850" i="7"/>
  <c r="A3849" i="7"/>
  <c r="A3848" i="7"/>
  <c r="A3847" i="7"/>
  <c r="A3846" i="7"/>
  <c r="A3845" i="7"/>
  <c r="A3844" i="7"/>
  <c r="A3843" i="7"/>
  <c r="A3842" i="7"/>
  <c r="A3841" i="7"/>
  <c r="A3840" i="7"/>
  <c r="A3839" i="7"/>
  <c r="A3838" i="7"/>
  <c r="A3837" i="7"/>
  <c r="A3836" i="7"/>
  <c r="A3835" i="7"/>
  <c r="A3834" i="7"/>
  <c r="A3833" i="7"/>
  <c r="A3832" i="7"/>
  <c r="A3831" i="7"/>
  <c r="A3830" i="7"/>
  <c r="A3829" i="7"/>
  <c r="A3828" i="7"/>
  <c r="A3827" i="7"/>
  <c r="A3826" i="7"/>
  <c r="A3825" i="7"/>
  <c r="A3824" i="7"/>
  <c r="A3823" i="7"/>
  <c r="A3822" i="7"/>
  <c r="A3821" i="7"/>
  <c r="A3820" i="7"/>
  <c r="A3819" i="7"/>
  <c r="A3818" i="7"/>
  <c r="A3817" i="7"/>
  <c r="A3816" i="7"/>
  <c r="A3815" i="7"/>
  <c r="A3814" i="7"/>
  <c r="A3813" i="7"/>
  <c r="A3812" i="7"/>
  <c r="A3811" i="7"/>
  <c r="A3810" i="7"/>
  <c r="A3809" i="7"/>
  <c r="A3808" i="7"/>
  <c r="A3807" i="7"/>
  <c r="A3806" i="7"/>
  <c r="A3805" i="7"/>
  <c r="A3804" i="7"/>
  <c r="A3803" i="7"/>
  <c r="A3802" i="7"/>
  <c r="A3801" i="7"/>
  <c r="A3800" i="7"/>
  <c r="A3799" i="7"/>
  <c r="A3798" i="7"/>
  <c r="A3797" i="7"/>
  <c r="A3796" i="7"/>
  <c r="A3795" i="7"/>
  <c r="A3794" i="7"/>
  <c r="A3793" i="7"/>
  <c r="A3792" i="7"/>
  <c r="A3791" i="7"/>
  <c r="A3790" i="7"/>
  <c r="A3789" i="7"/>
  <c r="A3788" i="7"/>
  <c r="A3787" i="7"/>
  <c r="A3786" i="7"/>
  <c r="A3785" i="7"/>
  <c r="A3784" i="7"/>
  <c r="A3783" i="7"/>
  <c r="A3782" i="7"/>
  <c r="A3781" i="7"/>
  <c r="A3780" i="7"/>
  <c r="A3779" i="7"/>
  <c r="A3778" i="7"/>
  <c r="A3777" i="7"/>
  <c r="A3776" i="7"/>
  <c r="A3775" i="7"/>
  <c r="A3774" i="7"/>
  <c r="A3773" i="7"/>
  <c r="A3772" i="7"/>
  <c r="A3771" i="7"/>
  <c r="A3770" i="7"/>
  <c r="A3769" i="7"/>
  <c r="A3768" i="7"/>
  <c r="A3767" i="7"/>
  <c r="A3766" i="7"/>
  <c r="A3765" i="7"/>
  <c r="A3764" i="7"/>
  <c r="A3763" i="7"/>
  <c r="A3762" i="7"/>
  <c r="A3761" i="7"/>
  <c r="A3760" i="7"/>
  <c r="A3759" i="7"/>
  <c r="A3758" i="7"/>
  <c r="A3757" i="7"/>
  <c r="A3756" i="7"/>
  <c r="A3755" i="7"/>
  <c r="A3754" i="7"/>
  <c r="A3753" i="7"/>
  <c r="A3752" i="7"/>
  <c r="A3751" i="7"/>
  <c r="A3750" i="7"/>
  <c r="A3749" i="7"/>
  <c r="A3748" i="7"/>
  <c r="A3747" i="7"/>
  <c r="A3746" i="7"/>
  <c r="A3745" i="7"/>
  <c r="A3744" i="7"/>
  <c r="A3743" i="7"/>
  <c r="A3742" i="7"/>
  <c r="A3741" i="7"/>
  <c r="A3740" i="7"/>
  <c r="A3739" i="7"/>
  <c r="A3738" i="7"/>
  <c r="A3737" i="7"/>
  <c r="A3736" i="7"/>
  <c r="A3735" i="7"/>
  <c r="A3734" i="7"/>
  <c r="A3733" i="7"/>
  <c r="A3732" i="7"/>
  <c r="A3731" i="7"/>
  <c r="A3730" i="7"/>
  <c r="A3729" i="7"/>
  <c r="A3728" i="7"/>
  <c r="A3727" i="7"/>
  <c r="A3726" i="7"/>
  <c r="A3725" i="7"/>
  <c r="A3724" i="7"/>
  <c r="A3723" i="7"/>
  <c r="A3722" i="7"/>
  <c r="A3721" i="7"/>
  <c r="A3720" i="7"/>
  <c r="A3719" i="7"/>
  <c r="A3718" i="7"/>
  <c r="A3717" i="7"/>
  <c r="A3716" i="7"/>
  <c r="A3715" i="7"/>
  <c r="A3714" i="7"/>
  <c r="A3713" i="7"/>
  <c r="A3712" i="7"/>
  <c r="A3711" i="7"/>
  <c r="A3710" i="7"/>
  <c r="A3709" i="7"/>
  <c r="A3708" i="7"/>
  <c r="A3707" i="7"/>
  <c r="A3706" i="7"/>
  <c r="A3705" i="7"/>
  <c r="A3704" i="7"/>
  <c r="A3703" i="7"/>
  <c r="A3702" i="7"/>
  <c r="A3701" i="7"/>
  <c r="A3700" i="7"/>
  <c r="A3699" i="7"/>
  <c r="A3698" i="7"/>
  <c r="A3697" i="7"/>
  <c r="A3696" i="7"/>
  <c r="A3695" i="7"/>
  <c r="A3694" i="7"/>
  <c r="A3693" i="7"/>
  <c r="A3692" i="7"/>
  <c r="A3691" i="7"/>
  <c r="A3690" i="7"/>
  <c r="A3689" i="7"/>
  <c r="A3688" i="7"/>
  <c r="A3687" i="7"/>
  <c r="A3686" i="7"/>
  <c r="A3685" i="7"/>
  <c r="A3684" i="7"/>
  <c r="A3683" i="7"/>
  <c r="A3682" i="7"/>
  <c r="A3681" i="7"/>
  <c r="A3680" i="7"/>
  <c r="A3679" i="7"/>
  <c r="A3678" i="7"/>
  <c r="A3677" i="7"/>
  <c r="A3676" i="7"/>
  <c r="A3675" i="7"/>
  <c r="A3674" i="7"/>
  <c r="A3673" i="7"/>
  <c r="A3672" i="7"/>
  <c r="A3671" i="7"/>
  <c r="A3670" i="7"/>
  <c r="A3669" i="7"/>
  <c r="A3668" i="7"/>
  <c r="A3667" i="7"/>
  <c r="A3666" i="7"/>
  <c r="A3665" i="7"/>
  <c r="A3664" i="7"/>
  <c r="A3663" i="7"/>
  <c r="A3662" i="7"/>
  <c r="A3661" i="7"/>
  <c r="A3660" i="7"/>
  <c r="A3659" i="7"/>
  <c r="A3658" i="7"/>
  <c r="A3657" i="7"/>
  <c r="A3656" i="7"/>
  <c r="A3655" i="7"/>
  <c r="A3654" i="7"/>
  <c r="A3653" i="7"/>
  <c r="A3652" i="7"/>
  <c r="A3651" i="7"/>
  <c r="A3650" i="7"/>
  <c r="A3649" i="7"/>
  <c r="A3648" i="7"/>
  <c r="A3647" i="7"/>
  <c r="A3646" i="7"/>
  <c r="A3645" i="7"/>
  <c r="A3644" i="7"/>
  <c r="A3643" i="7"/>
  <c r="A3642" i="7"/>
  <c r="A3641" i="7"/>
  <c r="A3640" i="7"/>
  <c r="A3639" i="7"/>
  <c r="A3638" i="7"/>
  <c r="A3637" i="7"/>
  <c r="A3636" i="7"/>
  <c r="A3635" i="7"/>
  <c r="A3634" i="7"/>
  <c r="A3633" i="7"/>
  <c r="A3632" i="7"/>
  <c r="A3631" i="7"/>
  <c r="A3630" i="7"/>
  <c r="A3629" i="7"/>
  <c r="A3628" i="7"/>
  <c r="A3627" i="7"/>
  <c r="A3626" i="7"/>
  <c r="A3625" i="7"/>
  <c r="A3624" i="7"/>
  <c r="A3623" i="7"/>
  <c r="A3622" i="7"/>
  <c r="A3621" i="7"/>
  <c r="A3620" i="7"/>
  <c r="A3619" i="7"/>
  <c r="A3618" i="7"/>
  <c r="A3617" i="7"/>
  <c r="A3616" i="7"/>
  <c r="A3615" i="7"/>
  <c r="A3614" i="7"/>
  <c r="A3613" i="7"/>
  <c r="A3612" i="7"/>
  <c r="A3611" i="7"/>
  <c r="A3610" i="7"/>
  <c r="A3609" i="7"/>
  <c r="A3608" i="7"/>
  <c r="A3607" i="7"/>
  <c r="A3606" i="7"/>
  <c r="A3605" i="7"/>
  <c r="A3604" i="7"/>
  <c r="A3603" i="7"/>
  <c r="A3602" i="7"/>
  <c r="A3601" i="7"/>
  <c r="A3600" i="7"/>
  <c r="A3599" i="7"/>
  <c r="A3598" i="7"/>
  <c r="A3597" i="7"/>
  <c r="A3596" i="7"/>
  <c r="A3595" i="7"/>
  <c r="A3594" i="7"/>
  <c r="A3593" i="7"/>
  <c r="A3592" i="7"/>
  <c r="A3591" i="7"/>
  <c r="A3590" i="7"/>
  <c r="A3589" i="7"/>
  <c r="A3588" i="7"/>
  <c r="A3587" i="7"/>
  <c r="A3586" i="7"/>
  <c r="A3585" i="7"/>
  <c r="A3584" i="7"/>
  <c r="A3583" i="7"/>
  <c r="A3582" i="7"/>
  <c r="A3581" i="7"/>
  <c r="A3580" i="7"/>
  <c r="A3579" i="7"/>
  <c r="A3578" i="7"/>
  <c r="A3577" i="7"/>
  <c r="A3576" i="7"/>
  <c r="A3575" i="7"/>
  <c r="A3574" i="7"/>
  <c r="A3573" i="7"/>
  <c r="A3572" i="7"/>
  <c r="A3571" i="7"/>
  <c r="A3570" i="7"/>
  <c r="A3569" i="7"/>
  <c r="A3568" i="7"/>
  <c r="A3567" i="7"/>
  <c r="A3566" i="7"/>
  <c r="A3565" i="7"/>
  <c r="A3564" i="7"/>
  <c r="A3563" i="7"/>
  <c r="A3562" i="7"/>
  <c r="A3561" i="7"/>
  <c r="A3560" i="7"/>
  <c r="A3559" i="7"/>
  <c r="A3558" i="7"/>
  <c r="A3557" i="7"/>
  <c r="A3556" i="7"/>
  <c r="A3555" i="7"/>
  <c r="A3554" i="7"/>
  <c r="A3553" i="7"/>
  <c r="A3552" i="7"/>
  <c r="A3551" i="7"/>
  <c r="A3550" i="7"/>
  <c r="A3549" i="7"/>
  <c r="A3548" i="7"/>
  <c r="A3547" i="7"/>
  <c r="A3546" i="7"/>
  <c r="A3545" i="7"/>
  <c r="A3544" i="7"/>
  <c r="A3543" i="7"/>
  <c r="A3542" i="7"/>
  <c r="A3541" i="7"/>
  <c r="A3540" i="7"/>
  <c r="A3539" i="7"/>
  <c r="A3538" i="7"/>
  <c r="A3537" i="7"/>
  <c r="A3536" i="7"/>
  <c r="A3535" i="7"/>
  <c r="A3534" i="7"/>
  <c r="A3533" i="7"/>
  <c r="A3532" i="7"/>
  <c r="A3531" i="7"/>
  <c r="A3530" i="7"/>
  <c r="A3529" i="7"/>
  <c r="A3528" i="7"/>
  <c r="A3527" i="7"/>
  <c r="A3526" i="7"/>
  <c r="A3525" i="7"/>
  <c r="A3524" i="7"/>
  <c r="A3523" i="7"/>
  <c r="A3522" i="7"/>
  <c r="A3521" i="7"/>
  <c r="A3520" i="7"/>
  <c r="A3519" i="7"/>
  <c r="A3518" i="7"/>
  <c r="A3517" i="7"/>
  <c r="A3516" i="7"/>
  <c r="A3515" i="7"/>
  <c r="A3514" i="7"/>
  <c r="A3513" i="7"/>
  <c r="A3512" i="7"/>
  <c r="A3511" i="7"/>
  <c r="A3510" i="7"/>
  <c r="A3509" i="7"/>
  <c r="A3508" i="7"/>
  <c r="A3507" i="7"/>
  <c r="A3506" i="7"/>
  <c r="A3505" i="7"/>
  <c r="A3504" i="7"/>
  <c r="A3503" i="7"/>
  <c r="A3502" i="7"/>
  <c r="A3501" i="7"/>
  <c r="A3500" i="7"/>
  <c r="A3499" i="7"/>
  <c r="A3498" i="7"/>
  <c r="A3497" i="7"/>
  <c r="A3496" i="7"/>
  <c r="A3495" i="7"/>
  <c r="A3494" i="7"/>
  <c r="A3493" i="7"/>
  <c r="A3492" i="7"/>
  <c r="A3491" i="7"/>
  <c r="A3490" i="7"/>
  <c r="A3489" i="7"/>
  <c r="A3488" i="7"/>
  <c r="A3487" i="7"/>
  <c r="A3486" i="7"/>
  <c r="A3485" i="7"/>
  <c r="A3484" i="7"/>
  <c r="A3483" i="7"/>
  <c r="A3482" i="7"/>
  <c r="A3481" i="7"/>
  <c r="A3480" i="7"/>
  <c r="A3479" i="7"/>
  <c r="A3478" i="7"/>
  <c r="A3477" i="7"/>
  <c r="A3476" i="7"/>
  <c r="A3475" i="7"/>
  <c r="A3474" i="7"/>
  <c r="A3473" i="7"/>
  <c r="A3472" i="7"/>
  <c r="A3471" i="7"/>
  <c r="A3470" i="7"/>
  <c r="A3469" i="7"/>
  <c r="A3468" i="7"/>
  <c r="A3467" i="7"/>
  <c r="A3466" i="7"/>
  <c r="A3465" i="7"/>
  <c r="A3464" i="7"/>
  <c r="A3463" i="7"/>
  <c r="A3462" i="7"/>
  <c r="A3461" i="7"/>
  <c r="A3460" i="7"/>
  <c r="A3459" i="7"/>
  <c r="A3458" i="7"/>
  <c r="A3457" i="7"/>
  <c r="A3456" i="7"/>
  <c r="A3455" i="7"/>
  <c r="A3454" i="7"/>
  <c r="A3453" i="7"/>
  <c r="A3452" i="7"/>
  <c r="A3451" i="7"/>
  <c r="A3450" i="7"/>
  <c r="A3449" i="7"/>
  <c r="A3448" i="7"/>
  <c r="A3447" i="7"/>
  <c r="A3446" i="7"/>
  <c r="A3445" i="7"/>
  <c r="A3444" i="7"/>
  <c r="A3443" i="7"/>
  <c r="A3442" i="7"/>
  <c r="A3441" i="7"/>
  <c r="A3440" i="7"/>
  <c r="A3439" i="7"/>
  <c r="A3438" i="7"/>
  <c r="A3437" i="7"/>
  <c r="A3436" i="7"/>
  <c r="A3435" i="7"/>
  <c r="A3434" i="7"/>
  <c r="A3433" i="7"/>
  <c r="A3432" i="7"/>
  <c r="A3431" i="7"/>
  <c r="A3430" i="7"/>
  <c r="A3429" i="7"/>
  <c r="A3428" i="7"/>
  <c r="A3427" i="7"/>
  <c r="A3426" i="7"/>
  <c r="A3425" i="7"/>
  <c r="A3424" i="7"/>
  <c r="A3423" i="7"/>
  <c r="A3422" i="7"/>
  <c r="A3421" i="7"/>
  <c r="A3420" i="7"/>
  <c r="A3419" i="7"/>
  <c r="A3418" i="7"/>
  <c r="A3417" i="7"/>
  <c r="A3416" i="7"/>
  <c r="A3415" i="7"/>
  <c r="A3414" i="7"/>
  <c r="A3413" i="7"/>
  <c r="A3412" i="7"/>
  <c r="A3411" i="7"/>
  <c r="A3410" i="7"/>
  <c r="A3409" i="7"/>
  <c r="A3408" i="7"/>
  <c r="A3407" i="7"/>
  <c r="A3406" i="7"/>
  <c r="A3405" i="7"/>
  <c r="A3404" i="7"/>
  <c r="A3403" i="7"/>
  <c r="A3402" i="7"/>
  <c r="A3401" i="7"/>
  <c r="A3400" i="7"/>
  <c r="A3399" i="7"/>
  <c r="A3398" i="7"/>
  <c r="A3397" i="7"/>
  <c r="A3396" i="7"/>
  <c r="A3395" i="7"/>
  <c r="A3394" i="7"/>
  <c r="A3393" i="7"/>
  <c r="A3392" i="7"/>
  <c r="A3391" i="7"/>
  <c r="A3390" i="7"/>
  <c r="A3389" i="7"/>
  <c r="A3388" i="7"/>
  <c r="A3387" i="7"/>
  <c r="A3386" i="7"/>
  <c r="A3385" i="7"/>
  <c r="A3384" i="7"/>
  <c r="A3383" i="7"/>
  <c r="A3382" i="7"/>
  <c r="A3381" i="7"/>
  <c r="A3380" i="7"/>
  <c r="A3379" i="7"/>
  <c r="A3378" i="7"/>
  <c r="A3377" i="7"/>
  <c r="A3376" i="7"/>
  <c r="A3375" i="7"/>
  <c r="A3374" i="7"/>
  <c r="A3373" i="7"/>
  <c r="A3372" i="7"/>
  <c r="A3371" i="7"/>
  <c r="A3370" i="7"/>
  <c r="A3369" i="7"/>
  <c r="A3368" i="7"/>
  <c r="A3367" i="7"/>
  <c r="A3366" i="7"/>
  <c r="A3365" i="7"/>
  <c r="A3364" i="7"/>
  <c r="A3363" i="7"/>
  <c r="A3362" i="7"/>
  <c r="A3361" i="7"/>
  <c r="A3360" i="7"/>
  <c r="A3359" i="7"/>
  <c r="A3358" i="7"/>
  <c r="A3357" i="7"/>
  <c r="A3356" i="7"/>
  <c r="A3355" i="7"/>
  <c r="A3354" i="7"/>
  <c r="A3353" i="7"/>
  <c r="A3352" i="7"/>
  <c r="A3351" i="7"/>
  <c r="A3350" i="7"/>
  <c r="A3349" i="7"/>
  <c r="A3348" i="7"/>
  <c r="A3347" i="7"/>
  <c r="A3346" i="7"/>
  <c r="A3345" i="7"/>
  <c r="A3344" i="7"/>
  <c r="A3343" i="7"/>
  <c r="A3342" i="7"/>
  <c r="A3341" i="7"/>
  <c r="A3340" i="7"/>
  <c r="A3339" i="7"/>
  <c r="A3338" i="7"/>
  <c r="A3337" i="7"/>
  <c r="A3336" i="7"/>
  <c r="A3335" i="7"/>
  <c r="A3334" i="7"/>
  <c r="A3333" i="7"/>
  <c r="A3332" i="7"/>
  <c r="A3331" i="7"/>
  <c r="A3330" i="7"/>
  <c r="A3329" i="7"/>
  <c r="A3328" i="7"/>
  <c r="A3327" i="7"/>
  <c r="A3326" i="7"/>
  <c r="A3325" i="7"/>
  <c r="A3324" i="7"/>
  <c r="A3323" i="7"/>
  <c r="A3322" i="7"/>
  <c r="A3321" i="7"/>
  <c r="A3320" i="7"/>
  <c r="A3319" i="7"/>
  <c r="A3318" i="7"/>
  <c r="A3317" i="7"/>
  <c r="A3316" i="7"/>
  <c r="A3315" i="7"/>
  <c r="A3314" i="7"/>
  <c r="A3313" i="7"/>
  <c r="A3312" i="7"/>
  <c r="A3311" i="7"/>
  <c r="A3310" i="7"/>
  <c r="A3309" i="7"/>
  <c r="A3308" i="7"/>
  <c r="A3307" i="7"/>
  <c r="A3306" i="7"/>
  <c r="A3305" i="7"/>
  <c r="A3304" i="7"/>
  <c r="A3303" i="7"/>
  <c r="A3302" i="7"/>
  <c r="A3301" i="7"/>
  <c r="A3300" i="7"/>
  <c r="A3299" i="7"/>
  <c r="A3298" i="7"/>
  <c r="A3297" i="7"/>
  <c r="A3296" i="7"/>
  <c r="A3295" i="7"/>
  <c r="A3294" i="7"/>
  <c r="A3293" i="7"/>
  <c r="A3292" i="7"/>
  <c r="A3291" i="7"/>
  <c r="A3290" i="7"/>
  <c r="A3289" i="7"/>
  <c r="A3288" i="7"/>
  <c r="A3287" i="7"/>
  <c r="A3286" i="7"/>
  <c r="A3285" i="7"/>
  <c r="A3284" i="7"/>
  <c r="A3283" i="7"/>
  <c r="A3282" i="7"/>
  <c r="A3281" i="7"/>
  <c r="A3280" i="7"/>
  <c r="A3279" i="7"/>
  <c r="A3278" i="7"/>
  <c r="A3277" i="7"/>
  <c r="A3276" i="7"/>
  <c r="A3275" i="7"/>
  <c r="A3274" i="7"/>
  <c r="A3273" i="7"/>
  <c r="A3272" i="7"/>
  <c r="A3271" i="7"/>
  <c r="A3270" i="7"/>
  <c r="A3269" i="7"/>
  <c r="A3268" i="7"/>
  <c r="A3267" i="7"/>
  <c r="A3266" i="7"/>
  <c r="A3265" i="7"/>
  <c r="A3264" i="7"/>
  <c r="A3263" i="7"/>
  <c r="A3262" i="7"/>
  <c r="A3261" i="7"/>
  <c r="A3260" i="7"/>
  <c r="A3259" i="7"/>
  <c r="A3258" i="7"/>
  <c r="A3257" i="7"/>
  <c r="A3256" i="7"/>
  <c r="A3255" i="7"/>
  <c r="A3254" i="7"/>
  <c r="A3253" i="7"/>
  <c r="A3252" i="7"/>
  <c r="A3251" i="7"/>
  <c r="A3250" i="7"/>
  <c r="A3249" i="7"/>
  <c r="A3248" i="7"/>
  <c r="A3247" i="7"/>
  <c r="A3246" i="7"/>
  <c r="A3245" i="7"/>
  <c r="A3244" i="7"/>
  <c r="A3243" i="7"/>
  <c r="A3242" i="7"/>
  <c r="A3241" i="7"/>
  <c r="A3240" i="7"/>
  <c r="A3239" i="7"/>
  <c r="A3238" i="7"/>
  <c r="A3237" i="7"/>
  <c r="A3236" i="7"/>
  <c r="A3235" i="7"/>
  <c r="A3234" i="7"/>
  <c r="A3233" i="7"/>
  <c r="A3232" i="7"/>
  <c r="A3231" i="7"/>
  <c r="A3230" i="7"/>
  <c r="A3229" i="7"/>
  <c r="A3228" i="7"/>
  <c r="A3227" i="7"/>
  <c r="A3226" i="7"/>
  <c r="A3225" i="7"/>
  <c r="A3224" i="7"/>
  <c r="A3223" i="7"/>
  <c r="A3222" i="7"/>
  <c r="A3221" i="7"/>
  <c r="A3220" i="7"/>
  <c r="A3219" i="7"/>
  <c r="A3218" i="7"/>
  <c r="A3217" i="7"/>
  <c r="A3216" i="7"/>
  <c r="A3215" i="7"/>
  <c r="A3214" i="7"/>
  <c r="A3213" i="7"/>
  <c r="A3212" i="7"/>
  <c r="A3211" i="7"/>
  <c r="A3210" i="7"/>
  <c r="A3209" i="7"/>
  <c r="A3208" i="7"/>
  <c r="A3207" i="7"/>
  <c r="A3206" i="7"/>
  <c r="A3205" i="7"/>
  <c r="A3204" i="7"/>
  <c r="A3203" i="7"/>
  <c r="A3202" i="7"/>
  <c r="A3201" i="7"/>
  <c r="A3200" i="7"/>
  <c r="A3199" i="7"/>
  <c r="A3198" i="7"/>
  <c r="A3197" i="7"/>
  <c r="A3196" i="7"/>
  <c r="A3195" i="7"/>
  <c r="A3194" i="7"/>
  <c r="A3193" i="7"/>
  <c r="A3192" i="7"/>
  <c r="A3191" i="7"/>
  <c r="A3190" i="7"/>
  <c r="A3189" i="7"/>
  <c r="A3188" i="7"/>
  <c r="A3187" i="7"/>
  <c r="A3186" i="7"/>
  <c r="A3185" i="7"/>
  <c r="A3184" i="7"/>
  <c r="A3183" i="7"/>
  <c r="A3182" i="7"/>
  <c r="A3181" i="7"/>
  <c r="A3180" i="7"/>
  <c r="A3179" i="7"/>
  <c r="A3178" i="7"/>
  <c r="A3177" i="7"/>
  <c r="A3176" i="7"/>
  <c r="A3175" i="7"/>
  <c r="A3174" i="7"/>
  <c r="A3173" i="7"/>
  <c r="A3172" i="7"/>
  <c r="A3171" i="7"/>
  <c r="A3170" i="7"/>
  <c r="A3169" i="7"/>
  <c r="A3168" i="7"/>
  <c r="A3167" i="7"/>
  <c r="A3166" i="7"/>
  <c r="A3165" i="7"/>
  <c r="A3164" i="7"/>
  <c r="A3163" i="7"/>
  <c r="A3162" i="7"/>
  <c r="A3161" i="7"/>
  <c r="A3160" i="7"/>
  <c r="A3159" i="7"/>
  <c r="A3158" i="7"/>
  <c r="A3157" i="7"/>
  <c r="A3156" i="7"/>
  <c r="A3155" i="7"/>
  <c r="A3154" i="7"/>
  <c r="A3153" i="7"/>
  <c r="A3152" i="7"/>
  <c r="A3151" i="7"/>
  <c r="A3150" i="7"/>
  <c r="A3149" i="7"/>
  <c r="A3148" i="7"/>
  <c r="A3147" i="7"/>
  <c r="A3146" i="7"/>
  <c r="A3145" i="7"/>
  <c r="A3144" i="7"/>
  <c r="A3143" i="7"/>
  <c r="A3142" i="7"/>
  <c r="A3141" i="7"/>
  <c r="A3140" i="7"/>
  <c r="A3139" i="7"/>
  <c r="A3138" i="7"/>
  <c r="A3137" i="7"/>
  <c r="A3136" i="7"/>
  <c r="A3135" i="7"/>
  <c r="A3134" i="7"/>
  <c r="A3133" i="7"/>
  <c r="A3132" i="7"/>
  <c r="A3131" i="7"/>
  <c r="A3130" i="7"/>
  <c r="A3129" i="7"/>
  <c r="A3128" i="7"/>
  <c r="A3127" i="7"/>
  <c r="A3126" i="7"/>
  <c r="A3125" i="7"/>
  <c r="A3124" i="7"/>
  <c r="A3123" i="7"/>
  <c r="A3122" i="7"/>
  <c r="A3121" i="7"/>
  <c r="A3120" i="7"/>
  <c r="A3119" i="7"/>
  <c r="A3118" i="7"/>
  <c r="A3117" i="7"/>
  <c r="A3116" i="7"/>
  <c r="A3115" i="7"/>
  <c r="A3114" i="7"/>
  <c r="A3113" i="7"/>
  <c r="A3112" i="7"/>
  <c r="A3111" i="7"/>
  <c r="A3110" i="7"/>
  <c r="A3109" i="7"/>
  <c r="A3108" i="7"/>
  <c r="A3107" i="7"/>
  <c r="A3106" i="7"/>
  <c r="A3105" i="7"/>
  <c r="A3104" i="7"/>
  <c r="A3103" i="7"/>
  <c r="A3102" i="7"/>
  <c r="A3101" i="7"/>
  <c r="A3100" i="7"/>
  <c r="A3099" i="7"/>
  <c r="A3098" i="7"/>
  <c r="A3097" i="7"/>
  <c r="A3096" i="7"/>
  <c r="A3095" i="7"/>
  <c r="A3094" i="7"/>
  <c r="A3093" i="7"/>
  <c r="A3092" i="7"/>
  <c r="A3091" i="7"/>
  <c r="A3090" i="7"/>
  <c r="A3089" i="7"/>
  <c r="A3088" i="7"/>
  <c r="A3087" i="7"/>
  <c r="A3086" i="7"/>
  <c r="A3085" i="7"/>
  <c r="A3084" i="7"/>
  <c r="A3083" i="7"/>
  <c r="A3082" i="7"/>
  <c r="A3081" i="7"/>
  <c r="A3080" i="7"/>
  <c r="A3079" i="7"/>
  <c r="A3078" i="7"/>
  <c r="A3077" i="7"/>
  <c r="A3076" i="7"/>
  <c r="A3075" i="7"/>
  <c r="A3074" i="7"/>
  <c r="A3073" i="7"/>
  <c r="A3072" i="7"/>
  <c r="A3071" i="7"/>
  <c r="A3070" i="7"/>
  <c r="A3069" i="7"/>
  <c r="A3068" i="7"/>
  <c r="A3067" i="7"/>
  <c r="A3066" i="7"/>
  <c r="A3065" i="7"/>
  <c r="A3064" i="7"/>
  <c r="A3063" i="7"/>
  <c r="A3062" i="7"/>
  <c r="A3061" i="7"/>
  <c r="A3060" i="7"/>
  <c r="A3059" i="7"/>
  <c r="A3058" i="7"/>
  <c r="A3057" i="7"/>
  <c r="A3056" i="7"/>
  <c r="A3055" i="7"/>
  <c r="A3054" i="7"/>
  <c r="A3053" i="7"/>
  <c r="A3052" i="7"/>
  <c r="A3051" i="7"/>
  <c r="A3050" i="7"/>
  <c r="A3049" i="7"/>
  <c r="A3048" i="7"/>
  <c r="A3047" i="7"/>
  <c r="A3046" i="7"/>
  <c r="A3045" i="7"/>
  <c r="A3044" i="7"/>
  <c r="A3043" i="7"/>
  <c r="A3042" i="7"/>
  <c r="A3041" i="7"/>
  <c r="A3040" i="7"/>
  <c r="A3039" i="7"/>
  <c r="A3038" i="7"/>
  <c r="A3037" i="7"/>
  <c r="A3036" i="7"/>
  <c r="A3035" i="7"/>
  <c r="A3034" i="7"/>
  <c r="A3033" i="7"/>
  <c r="A3032" i="7"/>
  <c r="A3031" i="7"/>
  <c r="A3030" i="7"/>
  <c r="A3029" i="7"/>
  <c r="A3028" i="7"/>
  <c r="A3027" i="7"/>
  <c r="A3026" i="7"/>
  <c r="A3025" i="7"/>
  <c r="A3024" i="7"/>
  <c r="A3023" i="7"/>
  <c r="A3022" i="7"/>
  <c r="A3021" i="7"/>
  <c r="A3020" i="7"/>
  <c r="A3019" i="7"/>
  <c r="A3018" i="7"/>
  <c r="A3017" i="7"/>
  <c r="A3016" i="7"/>
  <c r="A3015" i="7"/>
  <c r="A3014" i="7"/>
  <c r="A3013" i="7"/>
  <c r="A3012" i="7"/>
  <c r="A3011" i="7"/>
  <c r="A3010" i="7"/>
  <c r="A3009" i="7"/>
  <c r="A3008" i="7"/>
  <c r="A3007" i="7"/>
  <c r="A3006" i="7"/>
  <c r="A3005" i="7"/>
  <c r="A3004" i="7"/>
  <c r="A3003" i="7"/>
  <c r="A3002" i="7"/>
  <c r="A3001" i="7"/>
  <c r="A3000" i="7"/>
  <c r="A2999" i="7"/>
  <c r="A2998" i="7"/>
  <c r="A2997" i="7"/>
  <c r="A2996" i="7"/>
  <c r="A2995" i="7"/>
  <c r="A2994" i="7"/>
  <c r="A2993" i="7"/>
  <c r="A2992" i="7"/>
  <c r="A2991" i="7"/>
  <c r="A2990" i="7"/>
  <c r="A2989" i="7"/>
  <c r="A2988" i="7"/>
  <c r="A2987" i="7"/>
  <c r="A2986" i="7"/>
  <c r="A2985" i="7"/>
  <c r="A2984" i="7"/>
  <c r="A2983" i="7"/>
  <c r="A2982" i="7"/>
  <c r="A2981" i="7"/>
  <c r="A2980" i="7"/>
  <c r="A2979" i="7"/>
  <c r="A2978" i="7"/>
  <c r="A2977" i="7"/>
  <c r="A2976" i="7"/>
  <c r="A2975" i="7"/>
  <c r="A2974" i="7"/>
  <c r="A2973" i="7"/>
  <c r="A2972" i="7"/>
  <c r="A2971" i="7"/>
  <c r="A2970" i="7"/>
  <c r="A2969" i="7"/>
  <c r="A2968" i="7"/>
  <c r="A2967" i="7"/>
  <c r="A2966" i="7"/>
  <c r="A2965" i="7"/>
  <c r="A2964" i="7"/>
  <c r="A2963" i="7"/>
  <c r="A2962" i="7"/>
  <c r="A2961" i="7"/>
  <c r="A2960" i="7"/>
  <c r="A2959" i="7"/>
  <c r="A2958" i="7"/>
  <c r="A2957" i="7"/>
  <c r="A2956" i="7"/>
  <c r="A2955" i="7"/>
  <c r="A2954" i="7"/>
  <c r="A2953" i="7"/>
  <c r="A2952" i="7"/>
  <c r="A2951" i="7"/>
  <c r="A2950" i="7"/>
  <c r="A2949" i="7"/>
  <c r="A2948" i="7"/>
  <c r="A2947" i="7"/>
  <c r="A2946" i="7"/>
  <c r="A2945" i="7"/>
  <c r="A2944" i="7"/>
  <c r="A2943" i="7"/>
  <c r="A2942" i="7"/>
  <c r="A2941" i="7"/>
  <c r="A2940" i="7"/>
  <c r="A2939" i="7"/>
  <c r="A2938" i="7"/>
  <c r="A2937" i="7"/>
  <c r="A2936" i="7"/>
  <c r="A2935" i="7"/>
  <c r="A2934" i="7"/>
  <c r="A2933" i="7"/>
  <c r="A2932" i="7"/>
  <c r="A2931" i="7"/>
  <c r="A2930" i="7"/>
  <c r="A2929" i="7"/>
  <c r="A2928" i="7"/>
  <c r="A2927" i="7"/>
  <c r="A2926" i="7"/>
  <c r="A2925" i="7"/>
  <c r="A2924" i="7"/>
  <c r="A2923" i="7"/>
  <c r="A2922" i="7"/>
  <c r="A2921" i="7"/>
  <c r="A2920" i="7"/>
  <c r="A2919" i="7"/>
  <c r="A2918" i="7"/>
  <c r="A2917" i="7"/>
  <c r="A2916" i="7"/>
  <c r="A2915" i="7"/>
  <c r="A2914" i="7"/>
  <c r="A2913" i="7"/>
  <c r="A2912" i="7"/>
  <c r="A2911" i="7"/>
  <c r="A2910" i="7"/>
  <c r="A2909" i="7"/>
  <c r="A2908" i="7"/>
  <c r="A2907" i="7"/>
  <c r="A2906" i="7"/>
  <c r="A2905" i="7"/>
  <c r="A2904" i="7"/>
  <c r="A2903" i="7"/>
  <c r="A2902" i="7"/>
  <c r="A2901" i="7"/>
  <c r="A2900" i="7"/>
  <c r="A2899" i="7"/>
  <c r="A2898" i="7"/>
  <c r="A2897" i="7"/>
  <c r="A2896" i="7"/>
  <c r="A2895" i="7"/>
  <c r="A2894" i="7"/>
  <c r="A2893" i="7"/>
  <c r="A2892" i="7"/>
  <c r="A2891" i="7"/>
  <c r="A2890" i="7"/>
  <c r="A2889" i="7"/>
  <c r="A2888" i="7"/>
  <c r="A2887" i="7"/>
  <c r="A2886" i="7"/>
  <c r="A2885" i="7"/>
  <c r="A2884" i="7"/>
  <c r="A2883" i="7"/>
  <c r="A2882" i="7"/>
  <c r="A2881" i="7"/>
  <c r="A2880" i="7"/>
  <c r="A2879" i="7"/>
  <c r="A2878" i="7"/>
  <c r="A2877" i="7"/>
  <c r="A2876" i="7"/>
  <c r="A2875" i="7"/>
  <c r="A2874" i="7"/>
  <c r="A2873" i="7"/>
  <c r="A2872" i="7"/>
  <c r="A2871" i="7"/>
  <c r="A2870" i="7"/>
  <c r="A2869" i="7"/>
  <c r="A2868" i="7"/>
  <c r="A2867" i="7"/>
  <c r="A2866" i="7"/>
  <c r="A2865" i="7"/>
  <c r="A2864" i="7"/>
  <c r="A2863" i="7"/>
  <c r="A2862" i="7"/>
  <c r="A2861" i="7"/>
  <c r="A2860" i="7"/>
  <c r="A2859" i="7"/>
  <c r="A2858" i="7"/>
  <c r="A2857" i="7"/>
  <c r="A2856" i="7"/>
  <c r="A2855" i="7"/>
  <c r="A2854" i="7"/>
  <c r="A2853" i="7"/>
  <c r="A2852" i="7"/>
  <c r="A2851" i="7"/>
  <c r="A2850" i="7"/>
  <c r="A2849" i="7"/>
  <c r="A2848" i="7"/>
  <c r="H497" i="7"/>
  <c r="H496" i="7"/>
  <c r="H495" i="7"/>
  <c r="H494" i="7"/>
  <c r="H493" i="7"/>
  <c r="H492" i="7"/>
  <c r="H491" i="7"/>
  <c r="I491" i="7" s="1"/>
  <c r="H490" i="7"/>
  <c r="I490" i="7" s="1"/>
  <c r="H489" i="7"/>
  <c r="I489" i="7" s="1"/>
  <c r="H488" i="7"/>
  <c r="I488" i="7" s="1"/>
  <c r="H487" i="7"/>
  <c r="I487" i="7" s="1"/>
  <c r="H486" i="7"/>
  <c r="I486" i="7" s="1"/>
  <c r="H485" i="7"/>
  <c r="I485" i="7" s="1"/>
  <c r="H484" i="7"/>
  <c r="I484" i="7" s="1"/>
  <c r="H483" i="7"/>
  <c r="I483" i="7" s="1"/>
  <c r="H482" i="7"/>
  <c r="I482" i="7" s="1"/>
  <c r="H481" i="7"/>
  <c r="I481" i="7" s="1"/>
  <c r="H480" i="7"/>
  <c r="I480" i="7" s="1"/>
  <c r="V479" i="7"/>
  <c r="H479" i="7"/>
  <c r="I479" i="7" s="1"/>
  <c r="V478" i="7"/>
  <c r="H478" i="7"/>
  <c r="I478" i="7" s="1"/>
  <c r="V477" i="7"/>
  <c r="H477" i="7"/>
  <c r="I477" i="7" s="1"/>
  <c r="V476" i="7"/>
  <c r="H476" i="7"/>
  <c r="I476" i="7" s="1"/>
  <c r="V475" i="7"/>
  <c r="H475" i="7"/>
  <c r="I475" i="7" s="1"/>
  <c r="V474" i="7"/>
  <c r="H474" i="7"/>
  <c r="I474" i="7" s="1"/>
  <c r="V473" i="7"/>
  <c r="H473" i="7"/>
  <c r="I473" i="7" s="1"/>
  <c r="V472" i="7"/>
  <c r="H472" i="7"/>
  <c r="I472" i="7" s="1"/>
  <c r="V471" i="7"/>
  <c r="H471" i="7"/>
  <c r="I471" i="7" s="1"/>
  <c r="V470" i="7"/>
  <c r="H470" i="7"/>
  <c r="I470" i="7" s="1"/>
  <c r="V469" i="7"/>
  <c r="H469" i="7"/>
  <c r="I469" i="7" s="1"/>
  <c r="V468" i="7"/>
  <c r="H468" i="7"/>
  <c r="I468" i="7" s="1"/>
  <c r="V467" i="7"/>
  <c r="H467" i="7"/>
  <c r="I467" i="7" s="1"/>
  <c r="V466" i="7"/>
  <c r="H466" i="7"/>
  <c r="I466" i="7" s="1"/>
  <c r="V465" i="7"/>
  <c r="H465" i="7"/>
  <c r="I465" i="7" s="1"/>
  <c r="V464" i="7"/>
  <c r="H464" i="7"/>
  <c r="I464" i="7" s="1"/>
  <c r="V463" i="7"/>
  <c r="H463" i="7"/>
  <c r="I463" i="7" s="1"/>
  <c r="V462" i="7"/>
  <c r="H462" i="7"/>
  <c r="I462" i="7" s="1"/>
  <c r="V461" i="7"/>
  <c r="H461" i="7"/>
  <c r="I461" i="7" s="1"/>
  <c r="V460" i="7"/>
  <c r="H460" i="7"/>
  <c r="I460" i="7" s="1"/>
  <c r="V459" i="7"/>
  <c r="H459" i="7"/>
  <c r="I459" i="7" s="1"/>
  <c r="V458" i="7"/>
  <c r="H458" i="7"/>
  <c r="I458" i="7" s="1"/>
  <c r="V457" i="7"/>
  <c r="H457" i="7"/>
  <c r="I457" i="7" s="1"/>
  <c r="V456" i="7"/>
  <c r="H456" i="7"/>
  <c r="I456" i="7" s="1"/>
  <c r="V455" i="7"/>
  <c r="H455" i="7"/>
  <c r="I455" i="7" s="1"/>
  <c r="V454" i="7"/>
  <c r="H454" i="7"/>
  <c r="I454" i="7" s="1"/>
  <c r="V453" i="7"/>
  <c r="H453" i="7"/>
  <c r="I453" i="7" s="1"/>
  <c r="V452" i="7"/>
  <c r="H452" i="7"/>
  <c r="I452" i="7" s="1"/>
  <c r="V451" i="7"/>
  <c r="H451" i="7"/>
  <c r="I451" i="7" s="1"/>
  <c r="V450" i="7"/>
  <c r="H450" i="7"/>
  <c r="I450" i="7" s="1"/>
  <c r="V449" i="7"/>
  <c r="H449" i="7"/>
  <c r="I449" i="7" s="1"/>
  <c r="V448" i="7"/>
  <c r="H448" i="7"/>
  <c r="I448" i="7" s="1"/>
  <c r="V447" i="7"/>
  <c r="H447" i="7"/>
  <c r="I447" i="7" s="1"/>
  <c r="V446" i="7"/>
  <c r="H446" i="7"/>
  <c r="I446" i="7" s="1"/>
  <c r="V445" i="7"/>
  <c r="H445" i="7"/>
  <c r="I445" i="7" s="1"/>
  <c r="V444" i="7"/>
  <c r="H444" i="7"/>
  <c r="I444" i="7" s="1"/>
  <c r="V443" i="7"/>
  <c r="H443" i="7"/>
  <c r="I443" i="7" s="1"/>
  <c r="V442" i="7"/>
  <c r="H442" i="7"/>
  <c r="I442" i="7" s="1"/>
  <c r="V441" i="7"/>
  <c r="H441" i="7"/>
  <c r="I441" i="7" s="1"/>
  <c r="V440" i="7"/>
  <c r="H440" i="7"/>
  <c r="I440" i="7" s="1"/>
  <c r="V439" i="7"/>
  <c r="H439" i="7"/>
  <c r="I439" i="7" s="1"/>
  <c r="V438" i="7"/>
  <c r="H438" i="7"/>
  <c r="I438" i="7" s="1"/>
  <c r="V437" i="7"/>
  <c r="H437" i="7"/>
  <c r="I437" i="7" s="1"/>
  <c r="V436" i="7"/>
  <c r="H436" i="7"/>
  <c r="I436" i="7" s="1"/>
  <c r="V435" i="7"/>
  <c r="H435" i="7"/>
  <c r="I435" i="7" s="1"/>
  <c r="V434" i="7"/>
  <c r="H434" i="7"/>
  <c r="I434" i="7" s="1"/>
  <c r="V433" i="7"/>
  <c r="H433" i="7"/>
  <c r="I433" i="7" s="1"/>
  <c r="V432" i="7"/>
  <c r="H432" i="7"/>
  <c r="I432" i="7" s="1"/>
  <c r="V431" i="7"/>
  <c r="H431" i="7"/>
  <c r="I431" i="7" s="1"/>
  <c r="V430" i="7"/>
  <c r="H430" i="7"/>
  <c r="I430" i="7" s="1"/>
  <c r="V429" i="7"/>
  <c r="H429" i="7"/>
  <c r="I429" i="7" s="1"/>
  <c r="V428" i="7"/>
  <c r="H428" i="7"/>
  <c r="I428" i="7" s="1"/>
  <c r="V427" i="7"/>
  <c r="H427" i="7"/>
  <c r="I427" i="7" s="1"/>
  <c r="V426" i="7"/>
  <c r="H426" i="7"/>
  <c r="I426" i="7" s="1"/>
  <c r="V425" i="7"/>
  <c r="H425" i="7"/>
  <c r="I425" i="7" s="1"/>
  <c r="V424" i="7"/>
  <c r="H424" i="7"/>
  <c r="I424" i="7" s="1"/>
  <c r="V423" i="7"/>
  <c r="H423" i="7"/>
  <c r="I423" i="7" s="1"/>
  <c r="V422" i="7"/>
  <c r="H422" i="7"/>
  <c r="I422" i="7" s="1"/>
  <c r="V421" i="7"/>
  <c r="H421" i="7"/>
  <c r="I421" i="7" s="1"/>
  <c r="V420" i="7"/>
  <c r="H420" i="7"/>
  <c r="I420" i="7" s="1"/>
  <c r="V419" i="7"/>
  <c r="H419" i="7"/>
  <c r="I419" i="7" s="1"/>
  <c r="V418" i="7"/>
  <c r="H418" i="7"/>
  <c r="I418" i="7" s="1"/>
  <c r="V417" i="7"/>
  <c r="H417" i="7"/>
  <c r="I417" i="7" s="1"/>
  <c r="V416" i="7"/>
  <c r="H416" i="7"/>
  <c r="I416" i="7" s="1"/>
  <c r="V415" i="7"/>
  <c r="H415" i="7"/>
  <c r="I415" i="7" s="1"/>
  <c r="V414" i="7"/>
  <c r="H414" i="7"/>
  <c r="I414" i="7" s="1"/>
  <c r="V413" i="7"/>
  <c r="H413" i="7"/>
  <c r="I413" i="7" s="1"/>
  <c r="V412" i="7"/>
  <c r="H412" i="7"/>
  <c r="I412" i="7" s="1"/>
  <c r="V411" i="7"/>
  <c r="H411" i="7"/>
  <c r="I411" i="7" s="1"/>
  <c r="V410" i="7"/>
  <c r="H410" i="7"/>
  <c r="I410" i="7" s="1"/>
  <c r="V409" i="7"/>
  <c r="H409" i="7"/>
  <c r="I409" i="7" s="1"/>
  <c r="V408" i="7"/>
  <c r="H408" i="7"/>
  <c r="I408" i="7" s="1"/>
  <c r="V407" i="7"/>
  <c r="H407" i="7"/>
  <c r="I407" i="7" s="1"/>
  <c r="V406" i="7"/>
  <c r="H406" i="7"/>
  <c r="I406" i="7" s="1"/>
  <c r="V405" i="7"/>
  <c r="H405" i="7"/>
  <c r="I405" i="7" s="1"/>
  <c r="V404" i="7"/>
  <c r="H404" i="7"/>
  <c r="I404" i="7" s="1"/>
  <c r="V403" i="7"/>
  <c r="H403" i="7"/>
  <c r="I403" i="7" s="1"/>
  <c r="V402" i="7"/>
  <c r="H402" i="7"/>
  <c r="I402" i="7" s="1"/>
  <c r="V401" i="7"/>
  <c r="H401" i="7"/>
  <c r="I401" i="7" s="1"/>
  <c r="V400" i="7"/>
  <c r="H400" i="7"/>
  <c r="I400" i="7" s="1"/>
  <c r="V399" i="7"/>
  <c r="H399" i="7"/>
  <c r="I399" i="7" s="1"/>
  <c r="V398" i="7"/>
  <c r="H398" i="7"/>
  <c r="I398" i="7" s="1"/>
  <c r="V397" i="7"/>
  <c r="H397" i="7"/>
  <c r="I397" i="7" s="1"/>
  <c r="V396" i="7"/>
  <c r="H396" i="7"/>
  <c r="I396" i="7" s="1"/>
  <c r="V395" i="7"/>
  <c r="H395" i="7"/>
  <c r="I395" i="7" s="1"/>
  <c r="V394" i="7"/>
  <c r="H394" i="7"/>
  <c r="I394" i="7" s="1"/>
  <c r="V393" i="7"/>
  <c r="H393" i="7"/>
  <c r="I393" i="7" s="1"/>
  <c r="V392" i="7"/>
  <c r="H392" i="7"/>
  <c r="I392" i="7" s="1"/>
  <c r="V391" i="7"/>
  <c r="H391" i="7"/>
  <c r="I391" i="7" s="1"/>
  <c r="V390" i="7"/>
  <c r="H390" i="7"/>
  <c r="I390" i="7" s="1"/>
  <c r="V389" i="7"/>
  <c r="H389" i="7"/>
  <c r="I389" i="7" s="1"/>
  <c r="V388" i="7"/>
  <c r="H388" i="7"/>
  <c r="I388" i="7" s="1"/>
  <c r="V387" i="7"/>
  <c r="H387" i="7"/>
  <c r="I387" i="7" s="1"/>
  <c r="V386" i="7"/>
  <c r="H386" i="7"/>
  <c r="I386" i="7" s="1"/>
  <c r="V385" i="7"/>
  <c r="H385" i="7"/>
  <c r="I385" i="7" s="1"/>
  <c r="V384" i="7"/>
  <c r="H384" i="7"/>
  <c r="I384" i="7" s="1"/>
  <c r="V383" i="7"/>
  <c r="H383" i="7"/>
  <c r="I383" i="7" s="1"/>
  <c r="V382" i="7"/>
  <c r="H382" i="7"/>
  <c r="I382" i="7" s="1"/>
  <c r="V381" i="7"/>
  <c r="H381" i="7"/>
  <c r="I381" i="7" s="1"/>
  <c r="V380" i="7"/>
  <c r="H380" i="7"/>
  <c r="I380" i="7" s="1"/>
  <c r="V379" i="7"/>
  <c r="H379" i="7"/>
  <c r="I379" i="7" s="1"/>
  <c r="V378" i="7"/>
  <c r="H378" i="7"/>
  <c r="I378" i="7" s="1"/>
  <c r="V377" i="7"/>
  <c r="H377" i="7"/>
  <c r="I377" i="7" s="1"/>
  <c r="V376" i="7"/>
  <c r="H376" i="7"/>
  <c r="I376" i="7" s="1"/>
  <c r="V375" i="7"/>
  <c r="H375" i="7"/>
  <c r="I375" i="7" s="1"/>
  <c r="V374" i="7"/>
  <c r="H374" i="7"/>
  <c r="I374" i="7" s="1"/>
  <c r="V373" i="7"/>
  <c r="H373" i="7"/>
  <c r="I373" i="7" s="1"/>
  <c r="V372" i="7"/>
  <c r="H372" i="7"/>
  <c r="I372" i="7" s="1"/>
  <c r="V371" i="7"/>
  <c r="H371" i="7"/>
  <c r="I371" i="7" s="1"/>
  <c r="V370" i="7"/>
  <c r="H370" i="7"/>
  <c r="I370" i="7" s="1"/>
  <c r="V369" i="7"/>
  <c r="H369" i="7"/>
  <c r="I369" i="7" s="1"/>
  <c r="V368" i="7"/>
  <c r="H368" i="7"/>
  <c r="I368" i="7" s="1"/>
  <c r="V367" i="7"/>
  <c r="H367" i="7"/>
  <c r="I367" i="7" s="1"/>
  <c r="V366" i="7"/>
  <c r="H366" i="7"/>
  <c r="I366" i="7" s="1"/>
  <c r="V365" i="7"/>
  <c r="H365" i="7"/>
  <c r="I365" i="7" s="1"/>
  <c r="V364" i="7"/>
  <c r="H364" i="7"/>
  <c r="I364" i="7" s="1"/>
  <c r="V363" i="7"/>
  <c r="H363" i="7"/>
  <c r="I363" i="7" s="1"/>
  <c r="V362" i="7"/>
  <c r="H362" i="7"/>
  <c r="I362" i="7" s="1"/>
  <c r="V361" i="7"/>
  <c r="H361" i="7"/>
  <c r="I361" i="7" s="1"/>
  <c r="V360" i="7"/>
  <c r="H360" i="7"/>
  <c r="I360" i="7" s="1"/>
  <c r="V359" i="7"/>
  <c r="H359" i="7"/>
  <c r="I359" i="7" s="1"/>
  <c r="V358" i="7"/>
  <c r="H358" i="7"/>
  <c r="I358" i="7" s="1"/>
  <c r="V357" i="7"/>
  <c r="H357" i="7"/>
  <c r="I357" i="7" s="1"/>
  <c r="V356" i="7"/>
  <c r="H356" i="7"/>
  <c r="I356" i="7" s="1"/>
  <c r="V355" i="7"/>
  <c r="H355" i="7"/>
  <c r="I355" i="7" s="1"/>
  <c r="V354" i="7"/>
  <c r="H354" i="7"/>
  <c r="I354" i="7" s="1"/>
  <c r="V353" i="7"/>
  <c r="H353" i="7"/>
  <c r="I353" i="7" s="1"/>
  <c r="V352" i="7"/>
  <c r="H352" i="7"/>
  <c r="I352" i="7" s="1"/>
  <c r="V351" i="7"/>
  <c r="H351" i="7"/>
  <c r="I351" i="7" s="1"/>
  <c r="V350" i="7"/>
  <c r="H350" i="7"/>
  <c r="I350" i="7" s="1"/>
  <c r="V349" i="7"/>
  <c r="H349" i="7"/>
  <c r="I349" i="7" s="1"/>
  <c r="V348" i="7"/>
  <c r="H348" i="7"/>
  <c r="I348" i="7" s="1"/>
  <c r="V347" i="7"/>
  <c r="H347" i="7"/>
  <c r="I347" i="7" s="1"/>
  <c r="V346" i="7"/>
  <c r="H346" i="7"/>
  <c r="I346" i="7" s="1"/>
  <c r="V345" i="7"/>
  <c r="H345" i="7"/>
  <c r="I345" i="7" s="1"/>
  <c r="V344" i="7"/>
  <c r="H344" i="7"/>
  <c r="I344" i="7" s="1"/>
  <c r="V343" i="7"/>
  <c r="H343" i="7"/>
  <c r="I343" i="7" s="1"/>
  <c r="V342" i="7"/>
  <c r="H342" i="7"/>
  <c r="I342" i="7" s="1"/>
  <c r="V341" i="7"/>
  <c r="H341" i="7"/>
  <c r="I341" i="7" s="1"/>
  <c r="V340" i="7"/>
  <c r="H340" i="7"/>
  <c r="I340" i="7" s="1"/>
  <c r="V339" i="7"/>
  <c r="H339" i="7"/>
  <c r="I339" i="7" s="1"/>
  <c r="V338" i="7"/>
  <c r="H338" i="7"/>
  <c r="I338" i="7" s="1"/>
  <c r="V337" i="7"/>
  <c r="H337" i="7"/>
  <c r="I337" i="7" s="1"/>
  <c r="V336" i="7"/>
  <c r="H336" i="7"/>
  <c r="I336" i="7" s="1"/>
  <c r="V335" i="7"/>
  <c r="H335" i="7"/>
  <c r="I335" i="7" s="1"/>
  <c r="V334" i="7"/>
  <c r="H334" i="7"/>
  <c r="I334" i="7" s="1"/>
  <c r="V333" i="7"/>
  <c r="H333" i="7"/>
  <c r="I333" i="7" s="1"/>
  <c r="V332" i="7"/>
  <c r="H332" i="7"/>
  <c r="I332" i="7" s="1"/>
  <c r="V331" i="7"/>
  <c r="H331" i="7"/>
  <c r="I331" i="7" s="1"/>
  <c r="V330" i="7"/>
  <c r="H330" i="7"/>
  <c r="I330" i="7" s="1"/>
  <c r="V329" i="7"/>
  <c r="H329" i="7"/>
  <c r="I329" i="7" s="1"/>
  <c r="V328" i="7"/>
  <c r="H328" i="7"/>
  <c r="I328" i="7" s="1"/>
  <c r="V327" i="7"/>
  <c r="H327" i="7"/>
  <c r="I327" i="7" s="1"/>
  <c r="V326" i="7"/>
  <c r="H326" i="7"/>
  <c r="I326" i="7" s="1"/>
  <c r="V325" i="7"/>
  <c r="H325" i="7"/>
  <c r="I325" i="7" s="1"/>
  <c r="V324" i="7"/>
  <c r="H324" i="7"/>
  <c r="I324" i="7" s="1"/>
  <c r="V323" i="7"/>
  <c r="H323" i="7"/>
  <c r="I323" i="7" s="1"/>
  <c r="V322" i="7"/>
  <c r="H322" i="7"/>
  <c r="I322" i="7" s="1"/>
  <c r="V321" i="7"/>
  <c r="H321" i="7"/>
  <c r="I321" i="7" s="1"/>
  <c r="V320" i="7"/>
  <c r="H320" i="7"/>
  <c r="I320" i="7" s="1"/>
  <c r="V319" i="7"/>
  <c r="H319" i="7"/>
  <c r="I319" i="7" s="1"/>
  <c r="V318" i="7"/>
  <c r="H318" i="7"/>
  <c r="I318" i="7" s="1"/>
  <c r="V317" i="7"/>
  <c r="H317" i="7"/>
  <c r="I317" i="7" s="1"/>
  <c r="V316" i="7"/>
  <c r="H316" i="7"/>
  <c r="I316" i="7" s="1"/>
  <c r="V315" i="7"/>
  <c r="H315" i="7"/>
  <c r="I315" i="7" s="1"/>
  <c r="V314" i="7"/>
  <c r="H314" i="7"/>
  <c r="I314" i="7" s="1"/>
  <c r="V313" i="7"/>
  <c r="H313" i="7"/>
  <c r="I313" i="7" s="1"/>
  <c r="V312" i="7"/>
  <c r="H312" i="7"/>
  <c r="I312" i="7" s="1"/>
  <c r="V311" i="7"/>
  <c r="H311" i="7"/>
  <c r="I311" i="7" s="1"/>
  <c r="V310" i="7"/>
  <c r="H310" i="7"/>
  <c r="I310" i="7" s="1"/>
  <c r="V309" i="7"/>
  <c r="H309" i="7"/>
  <c r="I309" i="7" s="1"/>
  <c r="V308" i="7"/>
  <c r="H308" i="7"/>
  <c r="I308" i="7" s="1"/>
  <c r="V307" i="7"/>
  <c r="H307" i="7"/>
  <c r="I307" i="7" s="1"/>
  <c r="V306" i="7"/>
  <c r="H306" i="7"/>
  <c r="I306" i="7" s="1"/>
  <c r="V305" i="7"/>
  <c r="H305" i="7"/>
  <c r="I305" i="7" s="1"/>
  <c r="V304" i="7"/>
  <c r="H304" i="7"/>
  <c r="I304" i="7" s="1"/>
  <c r="V303" i="7"/>
  <c r="H303" i="7"/>
  <c r="I303" i="7" s="1"/>
  <c r="V302" i="7"/>
  <c r="H302" i="7"/>
  <c r="I302" i="7" s="1"/>
  <c r="V301" i="7"/>
  <c r="H301" i="7"/>
  <c r="I301" i="7" s="1"/>
  <c r="V300" i="7"/>
  <c r="H300" i="7"/>
  <c r="I300" i="7" s="1"/>
  <c r="V299" i="7"/>
  <c r="H299" i="7"/>
  <c r="I299" i="7" s="1"/>
  <c r="V298" i="7"/>
  <c r="H298" i="7"/>
  <c r="I298" i="7" s="1"/>
  <c r="V297" i="7"/>
  <c r="H297" i="7"/>
  <c r="I297" i="7" s="1"/>
  <c r="V296" i="7"/>
  <c r="H296" i="7"/>
  <c r="I296" i="7" s="1"/>
  <c r="V295" i="7"/>
  <c r="H295" i="7"/>
  <c r="I295" i="7" s="1"/>
  <c r="V294" i="7"/>
  <c r="H294" i="7"/>
  <c r="I294" i="7" s="1"/>
  <c r="V293" i="7"/>
  <c r="H293" i="7"/>
  <c r="I293" i="7" s="1"/>
  <c r="V292" i="7"/>
  <c r="H292" i="7"/>
  <c r="I292" i="7" s="1"/>
  <c r="V291" i="7"/>
  <c r="H291" i="7"/>
  <c r="I291" i="7" s="1"/>
  <c r="V290" i="7"/>
  <c r="H290" i="7"/>
  <c r="I290" i="7" s="1"/>
  <c r="V289" i="7"/>
  <c r="H289" i="7"/>
  <c r="I289" i="7" s="1"/>
  <c r="V288" i="7"/>
  <c r="H288" i="7"/>
  <c r="I288" i="7" s="1"/>
  <c r="V287" i="7"/>
  <c r="H287" i="7"/>
  <c r="I287" i="7" s="1"/>
  <c r="V286" i="7"/>
  <c r="H286" i="7"/>
  <c r="I286" i="7" s="1"/>
  <c r="V285" i="7"/>
  <c r="H285" i="7"/>
  <c r="I285" i="7" s="1"/>
  <c r="V284" i="7"/>
  <c r="H284" i="7"/>
  <c r="I284" i="7" s="1"/>
  <c r="V283" i="7"/>
  <c r="H283" i="7"/>
  <c r="I283" i="7" s="1"/>
  <c r="V282" i="7"/>
  <c r="H282" i="7"/>
  <c r="I282" i="7" s="1"/>
  <c r="V281" i="7"/>
  <c r="H281" i="7"/>
  <c r="I281" i="7" s="1"/>
  <c r="V280" i="7"/>
  <c r="H280" i="7"/>
  <c r="I280" i="7" s="1"/>
  <c r="V279" i="7"/>
  <c r="H279" i="7"/>
  <c r="I279" i="7" s="1"/>
  <c r="V278" i="7"/>
  <c r="H278" i="7"/>
  <c r="I278" i="7" s="1"/>
  <c r="V277" i="7"/>
  <c r="H277" i="7"/>
  <c r="I277" i="7" s="1"/>
  <c r="V276" i="7"/>
  <c r="H276" i="7"/>
  <c r="I276" i="7" s="1"/>
  <c r="V275" i="7"/>
  <c r="H275" i="7"/>
  <c r="I275" i="7" s="1"/>
  <c r="V274" i="7"/>
  <c r="H274" i="7"/>
  <c r="I274" i="7" s="1"/>
  <c r="V273" i="7"/>
  <c r="H273" i="7"/>
  <c r="I273" i="7" s="1"/>
  <c r="V272" i="7"/>
  <c r="H272" i="7"/>
  <c r="I272" i="7" s="1"/>
  <c r="V271" i="7"/>
  <c r="H271" i="7"/>
  <c r="I271" i="7" s="1"/>
  <c r="V270" i="7"/>
  <c r="H270" i="7"/>
  <c r="I270" i="7" s="1"/>
  <c r="V269" i="7"/>
  <c r="H269" i="7"/>
  <c r="I269" i="7" s="1"/>
  <c r="V268" i="7"/>
  <c r="H268" i="7"/>
  <c r="I268" i="7" s="1"/>
  <c r="V267" i="7"/>
  <c r="H267" i="7"/>
  <c r="I267" i="7" s="1"/>
  <c r="V266" i="7"/>
  <c r="H266" i="7"/>
  <c r="I266" i="7" s="1"/>
  <c r="V265" i="7"/>
  <c r="H265" i="7"/>
  <c r="I265" i="7" s="1"/>
  <c r="V264" i="7"/>
  <c r="H264" i="7"/>
  <c r="I264" i="7" s="1"/>
  <c r="V263" i="7"/>
  <c r="H263" i="7"/>
  <c r="I263" i="7" s="1"/>
  <c r="V262" i="7"/>
  <c r="H262" i="7"/>
  <c r="I262" i="7" s="1"/>
  <c r="V261" i="7"/>
  <c r="H261" i="7"/>
  <c r="I261" i="7" s="1"/>
  <c r="V260" i="7"/>
  <c r="H260" i="7"/>
  <c r="I260" i="7" s="1"/>
  <c r="V259" i="7"/>
  <c r="H259" i="7"/>
  <c r="I259" i="7" s="1"/>
  <c r="V258" i="7"/>
  <c r="H258" i="7"/>
  <c r="I258" i="7" s="1"/>
  <c r="V257" i="7"/>
  <c r="H257" i="7"/>
  <c r="I257" i="7" s="1"/>
  <c r="V256" i="7"/>
  <c r="H256" i="7"/>
  <c r="I256" i="7" s="1"/>
  <c r="V255" i="7"/>
  <c r="H255" i="7"/>
  <c r="I255" i="7" s="1"/>
  <c r="V254" i="7"/>
  <c r="H254" i="7"/>
  <c r="I254" i="7" s="1"/>
  <c r="V253" i="7"/>
  <c r="H253" i="7"/>
  <c r="I253" i="7" s="1"/>
  <c r="V252" i="7"/>
  <c r="H252" i="7"/>
  <c r="I252" i="7" s="1"/>
  <c r="V251" i="7"/>
  <c r="H251" i="7"/>
  <c r="I251" i="7" s="1"/>
  <c r="V250" i="7"/>
  <c r="H250" i="7"/>
  <c r="I250" i="7" s="1"/>
  <c r="V249" i="7"/>
  <c r="H249" i="7"/>
  <c r="I249" i="7" s="1"/>
  <c r="V248" i="7"/>
  <c r="H248" i="7"/>
  <c r="I248" i="7" s="1"/>
  <c r="V247" i="7"/>
  <c r="H247" i="7"/>
  <c r="I247" i="7" s="1"/>
  <c r="V246" i="7"/>
  <c r="H246" i="7"/>
  <c r="I246" i="7" s="1"/>
  <c r="V245" i="7"/>
  <c r="H245" i="7"/>
  <c r="I245" i="7" s="1"/>
  <c r="V244" i="7"/>
  <c r="H244" i="7"/>
  <c r="I244" i="7" s="1"/>
  <c r="V243" i="7"/>
  <c r="H243" i="7"/>
  <c r="I243" i="7" s="1"/>
  <c r="V242" i="7"/>
  <c r="H242" i="7"/>
  <c r="I242" i="7" s="1"/>
  <c r="V241" i="7"/>
  <c r="H241" i="7"/>
  <c r="I241" i="7" s="1"/>
  <c r="V240" i="7"/>
  <c r="H240" i="7"/>
  <c r="I240" i="7" s="1"/>
  <c r="V239" i="7"/>
  <c r="H239" i="7"/>
  <c r="I239" i="7" s="1"/>
  <c r="V238" i="7"/>
  <c r="H238" i="7"/>
  <c r="I238" i="7" s="1"/>
  <c r="V237" i="7"/>
  <c r="H237" i="7"/>
  <c r="I237" i="7" s="1"/>
  <c r="V236" i="7"/>
  <c r="H236" i="7"/>
  <c r="I236" i="7" s="1"/>
  <c r="V235" i="7"/>
  <c r="H235" i="7"/>
  <c r="I235" i="7" s="1"/>
  <c r="V234" i="7"/>
  <c r="H234" i="7"/>
  <c r="I234" i="7" s="1"/>
  <c r="V233" i="7"/>
  <c r="H233" i="7"/>
  <c r="I233" i="7" s="1"/>
  <c r="V232" i="7"/>
  <c r="H232" i="7"/>
  <c r="I232" i="7" s="1"/>
  <c r="V231" i="7"/>
  <c r="H231" i="7"/>
  <c r="I231" i="7" s="1"/>
  <c r="V230" i="7"/>
  <c r="H230" i="7"/>
  <c r="I230" i="7" s="1"/>
  <c r="V229" i="7"/>
  <c r="H229" i="7"/>
  <c r="I229" i="7" s="1"/>
  <c r="V228" i="7"/>
  <c r="H228" i="7"/>
  <c r="I228" i="7" s="1"/>
  <c r="V227" i="7"/>
  <c r="H227" i="7"/>
  <c r="I227" i="7" s="1"/>
  <c r="V226" i="7"/>
  <c r="H226" i="7"/>
  <c r="I226" i="7" s="1"/>
  <c r="V225" i="7"/>
  <c r="H225" i="7"/>
  <c r="I225" i="7" s="1"/>
  <c r="V224" i="7"/>
  <c r="H224" i="7"/>
  <c r="I224" i="7" s="1"/>
  <c r="V223" i="7"/>
  <c r="H223" i="7"/>
  <c r="I223" i="7" s="1"/>
  <c r="V222" i="7"/>
  <c r="H222" i="7"/>
  <c r="I222" i="7" s="1"/>
  <c r="V221" i="7"/>
  <c r="H221" i="7"/>
  <c r="I221" i="7" s="1"/>
  <c r="V220" i="7"/>
  <c r="H220" i="7"/>
  <c r="I220" i="7" s="1"/>
  <c r="V219" i="7"/>
  <c r="H219" i="7"/>
  <c r="I219" i="7" s="1"/>
  <c r="V218" i="7"/>
  <c r="H218" i="7"/>
  <c r="I218" i="7" s="1"/>
  <c r="V217" i="7"/>
  <c r="H217" i="7"/>
  <c r="I217" i="7" s="1"/>
  <c r="V216" i="7"/>
  <c r="H216" i="7"/>
  <c r="I216" i="7" s="1"/>
  <c r="V215" i="7"/>
  <c r="H215" i="7"/>
  <c r="I215" i="7" s="1"/>
  <c r="V214" i="7"/>
  <c r="H214" i="7"/>
  <c r="I214" i="7" s="1"/>
  <c r="V213" i="7"/>
  <c r="H213" i="7"/>
  <c r="I213" i="7" s="1"/>
  <c r="V212" i="7"/>
  <c r="H212" i="7"/>
  <c r="I212" i="7" s="1"/>
  <c r="V211" i="7"/>
  <c r="H211" i="7"/>
  <c r="I211" i="7" s="1"/>
  <c r="V210" i="7"/>
  <c r="H210" i="7"/>
  <c r="I210" i="7" s="1"/>
  <c r="V209" i="7"/>
  <c r="H209" i="7"/>
  <c r="I209" i="7" s="1"/>
  <c r="V208" i="7"/>
  <c r="H208" i="7"/>
  <c r="I208" i="7" s="1"/>
  <c r="V207" i="7"/>
  <c r="H207" i="7"/>
  <c r="I207" i="7" s="1"/>
  <c r="V206" i="7"/>
  <c r="H206" i="7"/>
  <c r="I206" i="7" s="1"/>
  <c r="V205" i="7"/>
  <c r="H205" i="7"/>
  <c r="I205" i="7" s="1"/>
  <c r="V204" i="7"/>
  <c r="H204" i="7"/>
  <c r="I204" i="7" s="1"/>
  <c r="V203" i="7"/>
  <c r="H203" i="7"/>
  <c r="I203" i="7" s="1"/>
  <c r="V202" i="7"/>
  <c r="H202" i="7"/>
  <c r="I202" i="7" s="1"/>
  <c r="V201" i="7"/>
  <c r="H201" i="7"/>
  <c r="I201" i="7" s="1"/>
  <c r="V200" i="7"/>
  <c r="H200" i="7"/>
  <c r="I200" i="7" s="1"/>
  <c r="V199" i="7"/>
  <c r="H199" i="7"/>
  <c r="I199" i="7" s="1"/>
  <c r="V198" i="7"/>
  <c r="H198" i="7"/>
  <c r="I198" i="7" s="1"/>
  <c r="V197" i="7"/>
  <c r="H197" i="7"/>
  <c r="I197" i="7" s="1"/>
  <c r="V196" i="7"/>
  <c r="H196" i="7"/>
  <c r="I196" i="7" s="1"/>
  <c r="V195" i="7"/>
  <c r="H195" i="7"/>
  <c r="I195" i="7" s="1"/>
  <c r="V194" i="7"/>
  <c r="H194" i="7"/>
  <c r="I194" i="7" s="1"/>
  <c r="V193" i="7"/>
  <c r="H193" i="7"/>
  <c r="I193" i="7" s="1"/>
  <c r="V192" i="7"/>
  <c r="H192" i="7"/>
  <c r="I192" i="7" s="1"/>
  <c r="V191" i="7"/>
  <c r="H191" i="7"/>
  <c r="I191" i="7" s="1"/>
  <c r="V190" i="7"/>
  <c r="H190" i="7"/>
  <c r="I190" i="7" s="1"/>
  <c r="V189" i="7"/>
  <c r="H189" i="7"/>
  <c r="I189" i="7" s="1"/>
  <c r="V188" i="7"/>
  <c r="H188" i="7"/>
  <c r="I188" i="7" s="1"/>
  <c r="V187" i="7"/>
  <c r="H187" i="7"/>
  <c r="I187" i="7" s="1"/>
  <c r="V186" i="7"/>
  <c r="H186" i="7"/>
  <c r="I186" i="7" s="1"/>
  <c r="V185" i="7"/>
  <c r="H185" i="7"/>
  <c r="I185" i="7" s="1"/>
  <c r="V184" i="7"/>
  <c r="H184" i="7"/>
  <c r="I184" i="7" s="1"/>
  <c r="V183" i="7"/>
  <c r="H183" i="7"/>
  <c r="I183" i="7" s="1"/>
  <c r="V182" i="7"/>
  <c r="H182" i="7"/>
  <c r="I182" i="7" s="1"/>
  <c r="V181" i="7"/>
  <c r="H181" i="7"/>
  <c r="I181" i="7" s="1"/>
  <c r="V180" i="7"/>
  <c r="H180" i="7"/>
  <c r="I180" i="7" s="1"/>
  <c r="V179" i="7"/>
  <c r="H179" i="7"/>
  <c r="I179" i="7" s="1"/>
  <c r="V178" i="7"/>
  <c r="H178" i="7"/>
  <c r="I178" i="7" s="1"/>
  <c r="V177" i="7"/>
  <c r="H177" i="7"/>
  <c r="I177" i="7" s="1"/>
  <c r="V176" i="7"/>
  <c r="H176" i="7"/>
  <c r="I176" i="7" s="1"/>
  <c r="V175" i="7"/>
  <c r="H175" i="7"/>
  <c r="I175" i="7" s="1"/>
  <c r="V174" i="7"/>
  <c r="H174" i="7"/>
  <c r="I174" i="7" s="1"/>
  <c r="V173" i="7"/>
  <c r="H173" i="7"/>
  <c r="I173" i="7" s="1"/>
  <c r="V172" i="7"/>
  <c r="H172" i="7"/>
  <c r="I172" i="7" s="1"/>
  <c r="V171" i="7"/>
  <c r="H171" i="7"/>
  <c r="I171" i="7" s="1"/>
  <c r="V170" i="7"/>
  <c r="H170" i="7"/>
  <c r="I170" i="7" s="1"/>
  <c r="V169" i="7"/>
  <c r="H169" i="7"/>
  <c r="I169" i="7" s="1"/>
  <c r="V168" i="7"/>
  <c r="H168" i="7"/>
  <c r="I168" i="7" s="1"/>
  <c r="V167" i="7"/>
  <c r="H167" i="7"/>
  <c r="I167" i="7" s="1"/>
  <c r="V166" i="7"/>
  <c r="H166" i="7"/>
  <c r="I166" i="7" s="1"/>
  <c r="V165" i="7"/>
  <c r="H165" i="7"/>
  <c r="I165" i="7" s="1"/>
  <c r="V164" i="7"/>
  <c r="H164" i="7"/>
  <c r="I164" i="7" s="1"/>
  <c r="V163" i="7"/>
  <c r="H163" i="7"/>
  <c r="I163" i="7" s="1"/>
  <c r="V162" i="7"/>
  <c r="H162" i="7"/>
  <c r="I162" i="7" s="1"/>
  <c r="V161" i="7"/>
  <c r="H161" i="7"/>
  <c r="I161" i="7" s="1"/>
  <c r="V160" i="7"/>
  <c r="H160" i="7"/>
  <c r="I160" i="7" s="1"/>
  <c r="V159" i="7"/>
  <c r="H159" i="7"/>
  <c r="I159" i="7" s="1"/>
  <c r="V158" i="7"/>
  <c r="H158" i="7"/>
  <c r="I158" i="7" s="1"/>
  <c r="V157" i="7"/>
  <c r="H157" i="7"/>
  <c r="I157" i="7" s="1"/>
  <c r="V156" i="7"/>
  <c r="H156" i="7"/>
  <c r="I156" i="7" s="1"/>
  <c r="V155" i="7"/>
  <c r="H155" i="7"/>
  <c r="I155" i="7" s="1"/>
  <c r="V154" i="7"/>
  <c r="H154" i="7"/>
  <c r="I154" i="7" s="1"/>
  <c r="V153" i="7"/>
  <c r="H153" i="7"/>
  <c r="I153" i="7" s="1"/>
  <c r="V152" i="7"/>
  <c r="H152" i="7"/>
  <c r="I152" i="7" s="1"/>
  <c r="V151" i="7"/>
  <c r="H151" i="7"/>
  <c r="I151" i="7" s="1"/>
  <c r="V150" i="7"/>
  <c r="H150" i="7"/>
  <c r="I150" i="7" s="1"/>
  <c r="V149" i="7"/>
  <c r="H149" i="7"/>
  <c r="I149" i="7" s="1"/>
  <c r="V148" i="7"/>
  <c r="H148" i="7"/>
  <c r="I148" i="7" s="1"/>
  <c r="V147" i="7"/>
  <c r="H147" i="7"/>
  <c r="I147" i="7" s="1"/>
  <c r="V146" i="7"/>
  <c r="H146" i="7"/>
  <c r="I146" i="7" s="1"/>
  <c r="V145" i="7"/>
  <c r="H145" i="7"/>
  <c r="I145" i="7" s="1"/>
  <c r="V144" i="7"/>
  <c r="H144" i="7"/>
  <c r="I144" i="7" s="1"/>
  <c r="V143" i="7"/>
  <c r="H143" i="7"/>
  <c r="I143" i="7" s="1"/>
  <c r="V142" i="7"/>
  <c r="H142" i="7"/>
  <c r="I142" i="7" s="1"/>
  <c r="V141" i="7"/>
  <c r="H141" i="7"/>
  <c r="I141" i="7" s="1"/>
  <c r="V140" i="7"/>
  <c r="H140" i="7"/>
  <c r="I140" i="7" s="1"/>
  <c r="V139" i="7"/>
  <c r="H139" i="7"/>
  <c r="I139" i="7" s="1"/>
  <c r="V138" i="7"/>
  <c r="H138" i="7"/>
  <c r="I138" i="7" s="1"/>
  <c r="V137" i="7"/>
  <c r="H137" i="7"/>
  <c r="I137" i="7" s="1"/>
  <c r="V136" i="7"/>
  <c r="H136" i="7"/>
  <c r="I136" i="7" s="1"/>
  <c r="V135" i="7"/>
  <c r="H135" i="7"/>
  <c r="I135" i="7" s="1"/>
  <c r="V134" i="7"/>
  <c r="H134" i="7"/>
  <c r="I134" i="7" s="1"/>
  <c r="V133" i="7"/>
  <c r="H133" i="7"/>
  <c r="I133" i="7" s="1"/>
  <c r="V132" i="7"/>
  <c r="H132" i="7"/>
  <c r="I132" i="7" s="1"/>
  <c r="V131" i="7"/>
  <c r="H131" i="7"/>
  <c r="I131" i="7" s="1"/>
  <c r="V130" i="7"/>
  <c r="H130" i="7"/>
  <c r="I130" i="7" s="1"/>
  <c r="V129" i="7"/>
  <c r="H129" i="7"/>
  <c r="I129" i="7" s="1"/>
  <c r="V128" i="7"/>
  <c r="H128" i="7"/>
  <c r="I128" i="7" s="1"/>
  <c r="V127" i="7"/>
  <c r="H127" i="7"/>
  <c r="I127" i="7" s="1"/>
  <c r="V126" i="7"/>
  <c r="H126" i="7"/>
  <c r="V125" i="7"/>
  <c r="H125" i="7"/>
  <c r="V124" i="7"/>
  <c r="H124" i="7"/>
  <c r="V123" i="7"/>
  <c r="H123" i="7"/>
  <c r="V122" i="7"/>
  <c r="H122" i="7"/>
  <c r="V121" i="7"/>
  <c r="H121" i="7"/>
  <c r="V120" i="7"/>
  <c r="H120" i="7"/>
  <c r="V119" i="7"/>
  <c r="H119" i="7"/>
  <c r="V118" i="7"/>
  <c r="H118" i="7"/>
  <c r="V117" i="7"/>
  <c r="H117" i="7"/>
  <c r="V116" i="7"/>
  <c r="H116" i="7"/>
  <c r="V115" i="7"/>
  <c r="H115" i="7"/>
  <c r="V114" i="7"/>
  <c r="H114" i="7"/>
  <c r="V113" i="7"/>
  <c r="H113" i="7"/>
  <c r="V112" i="7"/>
  <c r="H112" i="7"/>
  <c r="V111" i="7"/>
  <c r="H111" i="7"/>
  <c r="V110" i="7"/>
  <c r="H110" i="7"/>
  <c r="V109" i="7"/>
  <c r="H109" i="7"/>
  <c r="V108" i="7"/>
  <c r="H108" i="7"/>
  <c r="V107" i="7"/>
  <c r="H107" i="7"/>
  <c r="V106" i="7"/>
  <c r="H106" i="7"/>
  <c r="V105" i="7"/>
  <c r="H105" i="7"/>
  <c r="V104" i="7"/>
  <c r="H104" i="7"/>
  <c r="V103" i="7"/>
  <c r="H103" i="7"/>
  <c r="V102" i="7"/>
  <c r="H102" i="7"/>
  <c r="V101" i="7"/>
  <c r="H101" i="7"/>
  <c r="V100" i="7"/>
  <c r="H100" i="7"/>
  <c r="V99" i="7"/>
  <c r="H99" i="7"/>
  <c r="V98" i="7"/>
  <c r="H98" i="7"/>
  <c r="V97" i="7"/>
  <c r="H97" i="7"/>
  <c r="V96" i="7"/>
  <c r="H96" i="7"/>
  <c r="V95" i="7"/>
  <c r="H95" i="7"/>
  <c r="V94" i="7"/>
  <c r="H94" i="7"/>
  <c r="V93" i="7"/>
  <c r="H93" i="7"/>
  <c r="V92" i="7"/>
  <c r="H92" i="7"/>
  <c r="V91" i="7"/>
  <c r="H91" i="7"/>
  <c r="V90" i="7"/>
  <c r="H90" i="7"/>
  <c r="V89" i="7"/>
  <c r="H89" i="7"/>
  <c r="V88" i="7"/>
  <c r="H88" i="7"/>
  <c r="V87" i="7"/>
  <c r="H87" i="7"/>
  <c r="V86" i="7"/>
  <c r="H86" i="7"/>
  <c r="V85" i="7"/>
  <c r="H85" i="7"/>
  <c r="V84" i="7"/>
  <c r="H84" i="7"/>
  <c r="V83" i="7"/>
  <c r="H83" i="7"/>
  <c r="V82" i="7"/>
  <c r="H82" i="7"/>
  <c r="V81" i="7"/>
  <c r="H81" i="7"/>
  <c r="V80" i="7"/>
  <c r="H80" i="7"/>
  <c r="V79" i="7"/>
  <c r="H79" i="7"/>
  <c r="V78" i="7"/>
  <c r="H78" i="7"/>
  <c r="V77" i="7"/>
  <c r="H77" i="7"/>
  <c r="V76" i="7"/>
  <c r="H76" i="7"/>
  <c r="V75" i="7"/>
  <c r="H75" i="7"/>
  <c r="V74" i="7"/>
  <c r="H74" i="7"/>
  <c r="V73" i="7"/>
  <c r="H73" i="7"/>
  <c r="V72" i="7"/>
  <c r="H72" i="7"/>
  <c r="V71" i="7"/>
  <c r="H71" i="7"/>
  <c r="V70" i="7"/>
  <c r="H70" i="7"/>
  <c r="H69" i="7"/>
  <c r="V68" i="7"/>
  <c r="H68" i="7"/>
  <c r="V67" i="7"/>
  <c r="H67" i="7"/>
  <c r="V66" i="7"/>
  <c r="H66" i="7"/>
  <c r="V65" i="7"/>
  <c r="H65" i="7"/>
  <c r="V64" i="7"/>
  <c r="H64" i="7"/>
  <c r="V63" i="7"/>
  <c r="H63" i="7"/>
  <c r="V62" i="7"/>
  <c r="H62" i="7"/>
  <c r="V61" i="7"/>
  <c r="H61" i="7"/>
  <c r="V60" i="7"/>
  <c r="H60" i="7"/>
  <c r="V59" i="7"/>
  <c r="H59" i="7"/>
  <c r="V58" i="7"/>
  <c r="H58" i="7"/>
  <c r="V57" i="7"/>
  <c r="H57" i="7"/>
  <c r="V21" i="7"/>
  <c r="H21" i="7"/>
  <c r="H55" i="7"/>
  <c r="V54" i="7"/>
  <c r="H54" i="7"/>
  <c r="V53" i="7"/>
  <c r="H53" i="7"/>
  <c r="V52" i="7"/>
  <c r="H52" i="7"/>
  <c r="V51" i="7"/>
  <c r="H51" i="7"/>
  <c r="V50" i="7"/>
  <c r="H50" i="7"/>
  <c r="V49" i="7"/>
  <c r="H49" i="7"/>
  <c r="V48" i="7"/>
  <c r="H48" i="7"/>
  <c r="V47" i="7"/>
  <c r="H47" i="7"/>
  <c r="V46" i="7"/>
  <c r="H46" i="7"/>
  <c r="V45" i="7"/>
  <c r="H45" i="7"/>
  <c r="V44" i="7"/>
  <c r="H44" i="7"/>
  <c r="V43" i="7"/>
  <c r="H43" i="7"/>
  <c r="V42" i="7"/>
  <c r="H42" i="7"/>
  <c r="V41" i="7"/>
  <c r="H41" i="7"/>
  <c r="V40" i="7"/>
  <c r="H40" i="7"/>
  <c r="V39" i="7"/>
  <c r="H39" i="7"/>
  <c r="V38" i="7"/>
  <c r="V37" i="7"/>
  <c r="V36" i="7"/>
  <c r="V35" i="7"/>
  <c r="Q35" i="2" l="1"/>
  <c r="L35" i="2"/>
  <c r="AX4" i="7"/>
  <c r="Q66" i="2" s="1"/>
  <c r="L80" i="2" s="1"/>
  <c r="S76" i="2"/>
  <c r="E19" i="2"/>
  <c r="H8" i="5"/>
  <c r="F26" i="2"/>
  <c r="F35" i="2"/>
  <c r="B25" i="2"/>
  <c r="G65" i="2"/>
  <c r="I65" i="2" s="1"/>
  <c r="Q19" i="2"/>
  <c r="W19" i="2"/>
  <c r="S65" i="2"/>
  <c r="S70" i="2" s="1"/>
  <c r="N79" i="2" s="1"/>
  <c r="U19" i="2"/>
  <c r="K19" i="2"/>
  <c r="O65" i="2" s="1"/>
  <c r="K79" i="2" s="1"/>
  <c r="F30" i="2"/>
  <c r="F31" i="2"/>
  <c r="I67" i="2"/>
  <c r="F29" i="2"/>
  <c r="G11" i="2"/>
  <c r="I70" i="2"/>
  <c r="I68" i="2"/>
  <c r="E18" i="2"/>
  <c r="I16" i="2"/>
  <c r="W16" i="2"/>
  <c r="D75" i="2" s="1"/>
  <c r="D79" i="2" s="1"/>
  <c r="F66" i="2"/>
  <c r="L68" i="2"/>
  <c r="F69" i="2"/>
  <c r="U72" i="2"/>
  <c r="F74" i="2"/>
  <c r="F70" i="2"/>
  <c r="A53" i="2"/>
  <c r="J6" i="4"/>
  <c r="I69" i="2"/>
  <c r="L70" i="2"/>
  <c r="F71" i="2"/>
  <c r="L72" i="2"/>
  <c r="L73" i="2"/>
  <c r="Q25" i="2"/>
  <c r="F27" i="2"/>
  <c r="F28" i="2"/>
  <c r="I73" i="2"/>
  <c r="I72" i="2"/>
  <c r="E75" i="2"/>
  <c r="E79" i="2" s="1"/>
  <c r="K75" i="2"/>
  <c r="I79" i="2" s="1"/>
  <c r="L65" i="2"/>
  <c r="I66" i="2"/>
  <c r="L67" i="2"/>
  <c r="H75" i="2"/>
  <c r="G79" i="2" s="1"/>
  <c r="D31" i="2"/>
  <c r="SH11" i="4"/>
  <c r="SJ11" i="4"/>
  <c r="SI11" i="4"/>
  <c r="N48" i="2"/>
  <c r="K48" i="2"/>
  <c r="F32" i="2"/>
  <c r="F33" i="2"/>
  <c r="F34" i="2"/>
  <c r="H48" i="2"/>
  <c r="Q48" i="2"/>
  <c r="G12" i="2"/>
  <c r="Q16" i="2"/>
  <c r="G75" i="2" s="1"/>
  <c r="F79" i="2" s="1"/>
  <c r="X16" i="2"/>
  <c r="J75" i="2" s="1"/>
  <c r="H79" i="2" s="1"/>
  <c r="D65" i="2"/>
  <c r="F65" i="2" s="1"/>
  <c r="G14" i="5"/>
  <c r="Q67" i="2" l="1"/>
  <c r="L81" i="2" s="1"/>
  <c r="H17" i="5"/>
  <c r="H9" i="5"/>
  <c r="U76" i="2"/>
  <c r="N80" i="2"/>
  <c r="H14" i="5"/>
  <c r="Q68" i="2"/>
  <c r="L82" i="2" s="1"/>
  <c r="Q65" i="2"/>
  <c r="L79" i="2" s="1"/>
  <c r="G10" i="9"/>
  <c r="H13" i="5"/>
  <c r="O68" i="2"/>
  <c r="K82" i="2" s="1"/>
  <c r="O66" i="2"/>
  <c r="K80" i="2" s="1"/>
  <c r="O67" i="2"/>
  <c r="K81" i="2" s="1"/>
  <c r="U70" i="2"/>
  <c r="F75" i="2"/>
  <c r="I75" i="2"/>
  <c r="H37" i="2"/>
  <c r="L75" i="2"/>
  <c r="J27" i="2"/>
  <c r="R7" i="5"/>
  <c r="I6" i="4"/>
  <c r="Q6" i="5" s="1"/>
  <c r="F7" i="4"/>
  <c r="F6" i="4" s="1"/>
  <c r="F36" i="2"/>
  <c r="F37" i="2"/>
  <c r="F10" i="9" l="1"/>
  <c r="J26" i="2"/>
  <c r="R6" i="5"/>
  <c r="R14" i="5" s="1"/>
  <c r="S6" i="5"/>
  <c r="S14" i="5" s="1"/>
  <c r="S16" i="5" s="1"/>
  <c r="Q14" i="5"/>
  <c r="E6" i="4"/>
  <c r="B7" i="4"/>
  <c r="B6" i="4" l="1"/>
  <c r="BH5" i="4"/>
  <c r="U6" i="7"/>
  <c r="J35" i="2"/>
  <c r="J36" i="2" s="1"/>
  <c r="J37" i="2" s="1"/>
  <c r="K10" i="9"/>
  <c r="S19" i="5"/>
  <c r="D9" i="5"/>
  <c r="D17" i="5"/>
  <c r="S17" i="5"/>
  <c r="S20" i="5" s="1"/>
  <c r="L14" i="5"/>
  <c r="J38" i="2" l="1"/>
  <c r="V50" i="2"/>
  <c r="L23" i="5"/>
  <c r="J13" i="9" s="1"/>
  <c r="L21" i="5"/>
  <c r="I13" i="9" s="1"/>
  <c r="L22" i="5"/>
  <c r="H13" i="9" s="1"/>
  <c r="L20" i="5"/>
  <c r="H18" i="5"/>
  <c r="G13" i="9" s="1"/>
  <c r="G12" i="9"/>
  <c r="F13" i="9" l="1"/>
  <c r="K12" i="9"/>
  <c r="L10" i="9"/>
  <c r="P10" i="9" s="1"/>
  <c r="K13" i="9"/>
  <c r="O10" i="9" l="1"/>
  <c r="D16" i="5"/>
  <c r="F12" i="9" s="1"/>
  <c r="L12" i="9" s="1"/>
  <c r="P12" i="9" s="1"/>
  <c r="M10" i="9"/>
  <c r="L13" i="9"/>
  <c r="P13" i="9" s="1"/>
  <c r="O13" i="9" l="1"/>
  <c r="O12" i="9"/>
  <c r="M13" i="9"/>
  <c r="M12" i="9"/>
  <c r="E49" i="2"/>
  <c r="E48" i="2"/>
</calcChain>
</file>

<file path=xl/comments1.xml><?xml version="1.0" encoding="utf-8"?>
<comments xmlns="http://schemas.openxmlformats.org/spreadsheetml/2006/main">
  <authors>
    <author>Graham</author>
  </authors>
  <commentList>
    <comment ref="N18" authorId="0">
      <text>
        <r>
          <rPr>
            <b/>
            <sz val="9"/>
            <color indexed="81"/>
            <rFont val="Tahoma"/>
            <family val="2"/>
          </rPr>
          <t>Graham:</t>
        </r>
        <r>
          <rPr>
            <sz val="9"/>
            <color indexed="81"/>
            <rFont val="Tahoma"/>
            <family val="2"/>
          </rPr>
          <t xml:space="preserve">
</t>
        </r>
      </text>
    </comment>
  </commentList>
</comments>
</file>

<file path=xl/sharedStrings.xml><?xml version="1.0" encoding="utf-8"?>
<sst xmlns="http://schemas.openxmlformats.org/spreadsheetml/2006/main" count="1957" uniqueCount="618">
  <si>
    <t xml:space="preserve"> </t>
  </si>
  <si>
    <t>Age</t>
  </si>
  <si>
    <t>Children</t>
  </si>
  <si>
    <t>over 65</t>
  </si>
  <si>
    <t>Disability</t>
  </si>
  <si>
    <t>Eng 1-10</t>
  </si>
  <si>
    <t>Prior 1-5</t>
  </si>
  <si>
    <t>Com 1-10</t>
  </si>
  <si>
    <t>Succ 1-4</t>
  </si>
  <si>
    <t>Sat 1-10</t>
  </si>
  <si>
    <t>Fut 1-10</t>
  </si>
  <si>
    <t>Name/ID</t>
  </si>
  <si>
    <t>Born</t>
  </si>
  <si>
    <t xml:space="preserve">Please complete one line for each person where multiple choices or faces number from 1 with last number (10/6/5/4) being no response or other   </t>
  </si>
  <si>
    <t>Input from Project Participants  Toolkit</t>
  </si>
  <si>
    <t xml:space="preserve">Arrived yr </t>
  </si>
  <si>
    <t>Under 5</t>
  </si>
  <si>
    <t xml:space="preserve">Total </t>
  </si>
  <si>
    <t>No</t>
  </si>
  <si>
    <t>NA</t>
  </si>
  <si>
    <t>Yes</t>
  </si>
  <si>
    <t>BME</t>
  </si>
  <si>
    <t>Rel</t>
  </si>
  <si>
    <t>Org</t>
  </si>
  <si>
    <t>Vol</t>
  </si>
  <si>
    <t>yes</t>
  </si>
  <si>
    <t xml:space="preserve">            &gt;10</t>
  </si>
  <si>
    <t>NA=10</t>
  </si>
  <si>
    <t>Average</t>
  </si>
  <si>
    <t>Stayed Home</t>
  </si>
  <si>
    <t>School /coll</t>
  </si>
  <si>
    <t>Worked</t>
  </si>
  <si>
    <t>Other</t>
  </si>
  <si>
    <t>Qualifications</t>
  </si>
  <si>
    <t>School&lt;11</t>
  </si>
  <si>
    <t>School&lt;14</t>
  </si>
  <si>
    <t>School 15+</t>
  </si>
  <si>
    <t>No School</t>
  </si>
  <si>
    <t>Quals</t>
  </si>
  <si>
    <t>Read&amp;write</t>
  </si>
  <si>
    <t>Not r &amp; w</t>
  </si>
  <si>
    <t>Left School</t>
  </si>
  <si>
    <t>Read/Write</t>
  </si>
  <si>
    <t>Education</t>
  </si>
  <si>
    <t>Hopes</t>
  </si>
  <si>
    <t>Stay home</t>
  </si>
  <si>
    <t>Job</t>
  </si>
  <si>
    <t>Better job</t>
  </si>
  <si>
    <t>Other org</t>
  </si>
  <si>
    <t>Membership of Organisations/Groups</t>
  </si>
  <si>
    <t>Citizenship</t>
  </si>
  <si>
    <t>Int to apply</t>
  </si>
  <si>
    <t>Not Sure</t>
  </si>
  <si>
    <t>Satisfaction</t>
  </si>
  <si>
    <t>NA=4</t>
  </si>
  <si>
    <t>Av sat</t>
  </si>
  <si>
    <t>Hopes for Future</t>
  </si>
  <si>
    <t>Av Feel</t>
  </si>
  <si>
    <t>Av Eng</t>
  </si>
  <si>
    <t>Dependents</t>
  </si>
  <si>
    <t>Have children</t>
  </si>
  <si>
    <t xml:space="preserve">Have under 5 </t>
  </si>
  <si>
    <t>Fam Disability</t>
  </si>
  <si>
    <t>Over 65s</t>
  </si>
  <si>
    <t>Children Elderly Dis</t>
  </si>
  <si>
    <t>Nos</t>
  </si>
  <si>
    <t>Membership of</t>
  </si>
  <si>
    <t>Organisations</t>
  </si>
  <si>
    <t xml:space="preserve">Feeling Part of </t>
  </si>
  <si>
    <t>Community</t>
  </si>
  <si>
    <t>Future</t>
  </si>
  <si>
    <t>Intentions</t>
  </si>
  <si>
    <t>Education level</t>
  </si>
  <si>
    <t>Attained</t>
  </si>
  <si>
    <t>Experience</t>
  </si>
  <si>
    <t>Prior</t>
  </si>
  <si>
    <t xml:space="preserve"> Nos</t>
  </si>
  <si>
    <t>Responses</t>
  </si>
  <si>
    <t>Years since arrival</t>
  </si>
  <si>
    <t>in UK</t>
  </si>
  <si>
    <t xml:space="preserve">English language </t>
  </si>
  <si>
    <t>Skill Level</t>
  </si>
  <si>
    <t>Research and Evaluation</t>
  </si>
  <si>
    <t>Advisor</t>
  </si>
  <si>
    <t>ESOL</t>
  </si>
  <si>
    <t>Health</t>
  </si>
  <si>
    <t>Employability</t>
  </si>
  <si>
    <t>Project Cost Data Input</t>
  </si>
  <si>
    <t>Year 1</t>
  </si>
  <si>
    <t>...Advisor</t>
  </si>
  <si>
    <t>...Health</t>
  </si>
  <si>
    <t>Project Support Costs</t>
  </si>
  <si>
    <t>… R&amp;E Lead</t>
  </si>
  <si>
    <t>..EAP</t>
  </si>
  <si>
    <t>…Literature review</t>
  </si>
  <si>
    <t>…Other</t>
  </si>
  <si>
    <t>Total</t>
  </si>
  <si>
    <t>Volunteer Experience and Outcomes</t>
  </si>
  <si>
    <t>Months</t>
  </si>
  <si>
    <t xml:space="preserve">Health </t>
  </si>
  <si>
    <t>Summary of Volunteer  Toolkit Responses</t>
  </si>
  <si>
    <t>Summary of Volunteer Experience Responses</t>
  </si>
  <si>
    <t>Employ</t>
  </si>
  <si>
    <t>Months Trained</t>
  </si>
  <si>
    <t>Av Month</t>
  </si>
  <si>
    <t>Rating of Training 0-9</t>
  </si>
  <si>
    <r>
      <rPr>
        <b/>
        <sz val="11"/>
        <color theme="1"/>
        <rFont val="Calibri"/>
        <family val="2"/>
        <scheme val="minor"/>
      </rPr>
      <t>Rating</t>
    </r>
    <r>
      <rPr>
        <sz val="11"/>
        <color theme="1"/>
        <rFont val="Calibri"/>
        <family val="2"/>
        <scheme val="minor"/>
      </rPr>
      <t xml:space="preserve"> </t>
    </r>
  </si>
  <si>
    <t>Av Rate</t>
  </si>
  <si>
    <t xml:space="preserve"> Vol Nos</t>
  </si>
  <si>
    <t>Advice</t>
  </si>
  <si>
    <t>Child Nos</t>
  </si>
  <si>
    <t>No of Children</t>
  </si>
  <si>
    <t>Av no Child</t>
  </si>
  <si>
    <t>Hopes for</t>
  </si>
  <si>
    <t>Name generated</t>
  </si>
  <si>
    <t>Automatically</t>
  </si>
  <si>
    <t>No of Clients</t>
  </si>
  <si>
    <t>Training as Volunteers</t>
  </si>
  <si>
    <t>Volunteering Experience</t>
  </si>
  <si>
    <t xml:space="preserve">Advice </t>
  </si>
  <si>
    <t>Intend cont</t>
  </si>
  <si>
    <t>Continue?</t>
  </si>
  <si>
    <t>Blank=Not</t>
  </si>
  <si>
    <t>Total B&amp;A</t>
  </si>
  <si>
    <t>Score</t>
  </si>
  <si>
    <t>Sat 1-10 B</t>
  </si>
  <si>
    <t>Sat 1-10 A</t>
  </si>
  <si>
    <t>Fut 1-10 B</t>
  </si>
  <si>
    <t>Fut 1-10 A</t>
  </si>
  <si>
    <t>Before</t>
  </si>
  <si>
    <t>After</t>
  </si>
  <si>
    <t>Difference</t>
  </si>
  <si>
    <t>Scores</t>
  </si>
  <si>
    <t>Av Score</t>
  </si>
  <si>
    <t>Before and After Ratings</t>
  </si>
  <si>
    <t xml:space="preserve">Perceptions of Change </t>
  </si>
  <si>
    <t>Perceptions of Change</t>
  </si>
  <si>
    <t>Feeling Part of Community</t>
  </si>
  <si>
    <t>Com B</t>
  </si>
  <si>
    <t>Com A</t>
  </si>
  <si>
    <t>Feel Part</t>
  </si>
  <si>
    <t xml:space="preserve">Hopes for </t>
  </si>
  <si>
    <t>Change</t>
  </si>
  <si>
    <t>Total No</t>
  </si>
  <si>
    <t xml:space="preserve">Friends </t>
  </si>
  <si>
    <t xml:space="preserve">Confidence </t>
  </si>
  <si>
    <t xml:space="preserve">After </t>
  </si>
  <si>
    <t>Religious</t>
  </si>
  <si>
    <t>Volunteer</t>
  </si>
  <si>
    <t>Safety</t>
  </si>
  <si>
    <t xml:space="preserve">Before </t>
  </si>
  <si>
    <t>Trust</t>
  </si>
  <si>
    <t>Range</t>
  </si>
  <si>
    <t>Low</t>
  </si>
  <si>
    <t>Income</t>
  </si>
  <si>
    <t xml:space="preserve">Income Ass </t>
  </si>
  <si>
    <t>Possible Adjustments</t>
  </si>
  <si>
    <t>Completed</t>
  </si>
  <si>
    <t xml:space="preserve">Course </t>
  </si>
  <si>
    <t>Val to Govt</t>
  </si>
  <si>
    <t>Av if have Chilidren</t>
  </si>
  <si>
    <t>Nasrin Jahan</t>
  </si>
  <si>
    <t>Bangladesh</t>
  </si>
  <si>
    <t>Nusrath Jahan</t>
  </si>
  <si>
    <t>Nilufa Akther Nipa</t>
  </si>
  <si>
    <t>Jyoti Jadhawar</t>
  </si>
  <si>
    <t>Cameroon</t>
  </si>
  <si>
    <t>Eritrea</t>
  </si>
  <si>
    <t>Lutfa Begum</t>
  </si>
  <si>
    <t>Dawn Djokey</t>
  </si>
  <si>
    <t>Belize</t>
  </si>
  <si>
    <t>Taslima Rekha</t>
  </si>
  <si>
    <t>Zheng Wang</t>
  </si>
  <si>
    <t>China</t>
  </si>
  <si>
    <t>Tahira Datoo</t>
  </si>
  <si>
    <t>Sumera Khan</t>
  </si>
  <si>
    <t>Lucky Begum</t>
  </si>
  <si>
    <t>Pakistan</t>
  </si>
  <si>
    <t>Runa Laila</t>
  </si>
  <si>
    <t>Khaleda Begum</t>
  </si>
  <si>
    <t>Kurdistan</t>
  </si>
  <si>
    <t>Shuang Tan</t>
  </si>
  <si>
    <t>Iran Ahmed</t>
  </si>
  <si>
    <t>Iraq</t>
  </si>
  <si>
    <t>…Staff Costs</t>
  </si>
  <si>
    <t>…Equipment</t>
  </si>
  <si>
    <t>…Consumables</t>
  </si>
  <si>
    <t>Total before overheads</t>
  </si>
  <si>
    <t>Emp 1-9</t>
  </si>
  <si>
    <t>Educ + Job</t>
  </si>
  <si>
    <t>Ad/ESOL/Oth</t>
  </si>
  <si>
    <t>Entered Proj</t>
  </si>
  <si>
    <t>AD/Esol/Oth</t>
  </si>
  <si>
    <t>Esol</t>
  </si>
  <si>
    <t>Volunteers</t>
  </si>
  <si>
    <t>Total all volunteers</t>
  </si>
  <si>
    <t>Note the coloured cells are generated automatically only fill in the blank cells please count client contact "Snapshots" as they are returned and add one at a time in appropriate column in the row for the volunteer.</t>
  </si>
  <si>
    <t xml:space="preserve">Average </t>
  </si>
  <si>
    <t>Perception of change English ESOL</t>
  </si>
  <si>
    <t>Perception of change English Non ESOL</t>
  </si>
  <si>
    <t>Nasima Begum</t>
  </si>
  <si>
    <t>Bangadesh</t>
  </si>
  <si>
    <t>Afruza Begum</t>
  </si>
  <si>
    <t>Tahera Sultana</t>
  </si>
  <si>
    <t>...Employability</t>
  </si>
  <si>
    <t>Val to households</t>
  </si>
  <si>
    <t>Val to employers</t>
  </si>
  <si>
    <t>Perceptions of Change ESOL Friends</t>
  </si>
  <si>
    <t>Social Return on Investment Analysis</t>
  </si>
  <si>
    <t>Training and suport of vols</t>
  </si>
  <si>
    <t>Year 2 Bud</t>
  </si>
  <si>
    <t>Values to Volunteers</t>
  </si>
  <si>
    <t>Values to clients</t>
  </si>
  <si>
    <t>Values Generated</t>
  </si>
  <si>
    <t>…..High</t>
  </si>
  <si>
    <t>…..Low</t>
  </si>
  <si>
    <t>Total Cost</t>
  </si>
  <si>
    <t>Standard Value</t>
  </si>
  <si>
    <t>Adjusted values</t>
  </si>
  <si>
    <t>Social Value Assumption and Outcomes Values in 2013 Prices</t>
  </si>
  <si>
    <t>Inflation factor</t>
  </si>
  <si>
    <r>
      <t xml:space="preserve">Summary Explanations </t>
    </r>
    <r>
      <rPr>
        <b/>
        <sz val="11"/>
        <color theme="1"/>
        <rFont val="Calibri"/>
        <family val="2"/>
        <scheme val="minor"/>
      </rPr>
      <t>(note all values have been adjusted by 5% to reflect cost inflation from 2011- 2013)</t>
    </r>
  </si>
  <si>
    <t>Training weeks</t>
  </si>
  <si>
    <t>Tot weeks</t>
  </si>
  <si>
    <t>High total</t>
  </si>
  <si>
    <t>Low total</t>
  </si>
  <si>
    <t>Total Values</t>
  </si>
  <si>
    <t>Rights help</t>
  </si>
  <si>
    <t>Rights signpost</t>
  </si>
  <si>
    <t>Total help/ refer/signpost</t>
  </si>
  <si>
    <t>Total help</t>
  </si>
  <si>
    <t>Rights refer</t>
  </si>
  <si>
    <t xml:space="preserve">Total Rights </t>
  </si>
  <si>
    <t>TotalEmployability</t>
  </si>
  <si>
    <t>Total Health and Care</t>
  </si>
  <si>
    <t>Help Health and care</t>
  </si>
  <si>
    <t>Refer help and care</t>
  </si>
  <si>
    <t>Signpost health and care</t>
  </si>
  <si>
    <t>Total Gateway</t>
  </si>
  <si>
    <t>Gateway help</t>
  </si>
  <si>
    <t>Gateway refer</t>
  </si>
  <si>
    <t>Gateway signpost</t>
  </si>
  <si>
    <t>Total Child education</t>
  </si>
  <si>
    <t>Child education help</t>
  </si>
  <si>
    <t>Child Education refer</t>
  </si>
  <si>
    <t>Child Education sign</t>
  </si>
  <si>
    <t>Total BME groups</t>
  </si>
  <si>
    <t>BME help</t>
  </si>
  <si>
    <t xml:space="preserve">BME refer </t>
  </si>
  <si>
    <t>BME signpost</t>
  </si>
  <si>
    <t>Other write in</t>
  </si>
  <si>
    <t>Employability help</t>
  </si>
  <si>
    <t>Employability refer</t>
  </si>
  <si>
    <t>Employability signpost</t>
  </si>
  <si>
    <t>Total Referred</t>
  </si>
  <si>
    <t>Total signposted</t>
  </si>
  <si>
    <t>Clients Helped Referred and Signposted</t>
  </si>
  <si>
    <t>English/ESOL help</t>
  </si>
  <si>
    <t>Total English/ESOL</t>
  </si>
  <si>
    <t>ESOL refer</t>
  </si>
  <si>
    <t>ESOL signpost</t>
  </si>
  <si>
    <t xml:space="preserve">Value of help refer or signpost </t>
  </si>
  <si>
    <t>Rights -</t>
  </si>
  <si>
    <t>Help</t>
  </si>
  <si>
    <t>Refer</t>
  </si>
  <si>
    <t>Signpost</t>
  </si>
  <si>
    <t>Health and Care</t>
  </si>
  <si>
    <t>English/ ESOL -</t>
  </si>
  <si>
    <t>Employability -</t>
  </si>
  <si>
    <t>Health and Care -</t>
  </si>
  <si>
    <t>Gateway-</t>
  </si>
  <si>
    <t>Child education and care -</t>
  </si>
  <si>
    <t>BME -</t>
  </si>
  <si>
    <t>Other -</t>
  </si>
  <si>
    <t>Value of Support for Clients</t>
  </si>
  <si>
    <t>Rights</t>
  </si>
  <si>
    <t>English/ESOL</t>
  </si>
  <si>
    <t>Gateway</t>
  </si>
  <si>
    <t>Child Ed and care</t>
  </si>
  <si>
    <t xml:space="preserve">Help </t>
  </si>
  <si>
    <t xml:space="preserve">Refer </t>
  </si>
  <si>
    <t>Total val</t>
  </si>
  <si>
    <t>Would have vol</t>
  </si>
  <si>
    <t>Snapshts</t>
  </si>
  <si>
    <t>Eng/ESOL</t>
  </si>
  <si>
    <t>Health/care</t>
  </si>
  <si>
    <t>Child Ed/care</t>
  </si>
  <si>
    <t>Advis/Rights</t>
  </si>
  <si>
    <t>Would have</t>
  </si>
  <si>
    <t>Snapshots</t>
  </si>
  <si>
    <t>Av per Vol</t>
  </si>
  <si>
    <t>Friends Before</t>
  </si>
  <si>
    <t xml:space="preserve"> After</t>
  </si>
  <si>
    <t xml:space="preserve">Confidence Before </t>
  </si>
  <si>
    <t>English Before</t>
  </si>
  <si>
    <t>Ater</t>
  </si>
  <si>
    <t>Safety Before</t>
  </si>
  <si>
    <t>Trust Before</t>
  </si>
  <si>
    <t xml:space="preserve">Hopes for Before </t>
  </si>
  <si>
    <t>Employment After</t>
  </si>
  <si>
    <t>the future</t>
  </si>
  <si>
    <t xml:space="preserve">English </t>
  </si>
  <si>
    <t>Health Before</t>
  </si>
  <si>
    <t>1 Care/home</t>
  </si>
  <si>
    <t>2 Work</t>
  </si>
  <si>
    <t>3 Study</t>
  </si>
  <si>
    <t>What do you do now</t>
  </si>
  <si>
    <t>Intend to apply for Citizenship</t>
  </si>
  <si>
    <t>Hope to succeed</t>
  </si>
  <si>
    <r>
      <t xml:space="preserve">Hopes for </t>
    </r>
    <r>
      <rPr>
        <b/>
        <sz val="8"/>
        <color theme="1"/>
        <rFont val="Calibri"/>
        <family val="2"/>
        <scheme val="minor"/>
      </rPr>
      <t>1=Yes   2=No 3= not sure 4=NA 5=already hav</t>
    </r>
  </si>
  <si>
    <t>Already=5</t>
  </si>
  <si>
    <t>Hopes to succeed</t>
  </si>
  <si>
    <t>Zuhra Zannat Choudhury (Liza)</t>
  </si>
  <si>
    <t>Rating of training from 1 not helpful to 9 very helpful NA=10</t>
  </si>
  <si>
    <t>Rating 1-9 NA=10</t>
  </si>
  <si>
    <t>Shama Parveen</t>
  </si>
  <si>
    <t>India</t>
  </si>
  <si>
    <t>Ecuador</t>
  </si>
  <si>
    <t xml:space="preserve">Philippines </t>
  </si>
  <si>
    <t>Thailand</t>
  </si>
  <si>
    <t>Hawa Hussein</t>
  </si>
  <si>
    <t>Somalia</t>
  </si>
  <si>
    <t>Kazi Saleha Khatun</t>
  </si>
  <si>
    <t>Dina Gamaleldin</t>
  </si>
  <si>
    <t>Egypt</t>
  </si>
  <si>
    <t>Dianna Djokey</t>
  </si>
  <si>
    <t>USA</t>
  </si>
  <si>
    <t>Jun Xi</t>
  </si>
  <si>
    <t>Shakera Choudhry</t>
  </si>
  <si>
    <t>Moksuda Parzben</t>
  </si>
  <si>
    <t>Marzana Begum</t>
  </si>
  <si>
    <t>Hong Liu</t>
  </si>
  <si>
    <t>Syeda Shakera</t>
  </si>
  <si>
    <t>Syeda Tahmina Begum</t>
  </si>
  <si>
    <t>Fahmida Begum</t>
  </si>
  <si>
    <t>Shapla Begum</t>
  </si>
  <si>
    <t>Kavita Rawat</t>
  </si>
  <si>
    <t>Suma Chowdhury</t>
  </si>
  <si>
    <t>dropout</t>
  </si>
  <si>
    <t>Yan Rong Chen</t>
  </si>
  <si>
    <t>Tavan Huseein</t>
  </si>
  <si>
    <t>Jocelyn Fragata</t>
  </si>
  <si>
    <t>Benchawan Garner</t>
  </si>
  <si>
    <t>Kibra Haile</t>
  </si>
  <si>
    <t>Lemlem Muhur</t>
  </si>
  <si>
    <t>Happy Rani Deb</t>
  </si>
  <si>
    <t>Shamima Tajeya Sume</t>
  </si>
  <si>
    <t>Arfa Akthr Chowdhury</t>
  </si>
  <si>
    <t>Farida Begum</t>
  </si>
  <si>
    <t>Xu Ping Fricker</t>
  </si>
  <si>
    <t>Minfeng Qian</t>
  </si>
  <si>
    <t>Zakiya Rashid Chowdhury</t>
  </si>
  <si>
    <t>Tavga Rasheed</t>
  </si>
  <si>
    <t>Gioconda Bolanos Garcia</t>
  </si>
  <si>
    <t>Other write in commercial products or services or address</t>
  </si>
  <si>
    <t>Shokhan Ahmed</t>
  </si>
  <si>
    <t>Other write in Other adult education</t>
  </si>
  <si>
    <t>Liliane Wandji</t>
  </si>
  <si>
    <t>Check sum</t>
  </si>
  <si>
    <t>Country of origin</t>
  </si>
  <si>
    <t>Africa</t>
  </si>
  <si>
    <t>Summary Charts</t>
  </si>
  <si>
    <t>16-19</t>
  </si>
  <si>
    <t>20-24</t>
  </si>
  <si>
    <t>25-29</t>
  </si>
  <si>
    <t>30-34</t>
  </si>
  <si>
    <t>35-39</t>
  </si>
  <si>
    <t>40-44</t>
  </si>
  <si>
    <t>45-49</t>
  </si>
  <si>
    <t>50+</t>
  </si>
  <si>
    <t>Elizabeth Oriao</t>
  </si>
  <si>
    <t>Kenya</t>
  </si>
  <si>
    <t>Afganistan</t>
  </si>
  <si>
    <t>Somaia Mohamed</t>
  </si>
  <si>
    <t>Libya</t>
  </si>
  <si>
    <t>Hannat Al-Hanai</t>
  </si>
  <si>
    <t>Zanzibar</t>
  </si>
  <si>
    <t>Sudan</t>
  </si>
  <si>
    <t>Prachi Joshi</t>
  </si>
  <si>
    <t>Aradhana Dhing</t>
  </si>
  <si>
    <t>Mossamat Ashrafia Khatun</t>
  </si>
  <si>
    <t>Shahanara Begum</t>
  </si>
  <si>
    <t>Lin Nuai Maizin -Linda</t>
  </si>
  <si>
    <t>Shamima Rahman</t>
  </si>
  <si>
    <t>Lovely Aktar - Nasinu</t>
  </si>
  <si>
    <t>Mariam Sadat</t>
  </si>
  <si>
    <t>EE/ME</t>
  </si>
  <si>
    <t>…Meetings and travel (staff)</t>
  </si>
  <si>
    <t>..Support (travel/child/room)</t>
  </si>
  <si>
    <t>Ongoing Costs (est)</t>
  </si>
  <si>
    <t>Project Total</t>
  </si>
  <si>
    <t>Assessed Value</t>
  </si>
  <si>
    <t xml:space="preserve"> Yr 1 and Yr 2</t>
  </si>
  <si>
    <t>Yr 1 and Yr 2</t>
  </si>
  <si>
    <t>Project Support</t>
  </si>
  <si>
    <t>Research &amp; Eval</t>
  </si>
  <si>
    <t>Volunteer Sup</t>
  </si>
  <si>
    <t>Feeling part of Com</t>
  </si>
  <si>
    <t>Happy with life Rating 1-9         NA=10</t>
  </si>
  <si>
    <t>Hopes for future Rating 1-9       NA=10</t>
  </si>
  <si>
    <t>Volunteer sessions provided at least once per week weeks)</t>
  </si>
  <si>
    <t xml:space="preserve">1= care 2= work  3=study  4= st+c  5=Look for wrk   6=Vol  7= Vol+lfw  8=Vol Study  9=Vol sty lfw           10= NA              </t>
  </si>
  <si>
    <t>No  of weeks</t>
  </si>
  <si>
    <t xml:space="preserve">Total number </t>
  </si>
  <si>
    <t>Average number</t>
  </si>
  <si>
    <t xml:space="preserve">Employability </t>
  </si>
  <si>
    <t>5 Look fr wk</t>
  </si>
  <si>
    <t>6 Volunteer</t>
  </si>
  <si>
    <t>7Vol+lf wk</t>
  </si>
  <si>
    <t>4 Study +Care</t>
  </si>
  <si>
    <t>8 Vol+Study</t>
  </si>
  <si>
    <t>9 Vol+sty+lfw</t>
  </si>
  <si>
    <t>10=NA</t>
  </si>
  <si>
    <t>Other signpost total</t>
  </si>
  <si>
    <t>Other write in IT</t>
  </si>
  <si>
    <t>Archana Battalu</t>
  </si>
  <si>
    <t>Number</t>
  </si>
  <si>
    <r>
      <t xml:space="preserve">Apply for citizenship </t>
    </r>
    <r>
      <rPr>
        <b/>
        <sz val="8"/>
        <color theme="1"/>
        <rFont val="Calibri"/>
        <family val="2"/>
        <scheme val="minor"/>
      </rPr>
      <t>1=yes 2=no 3= not sure 4=Already App</t>
    </r>
  </si>
  <si>
    <r>
      <t xml:space="preserve">Confident </t>
    </r>
    <r>
      <rPr>
        <b/>
        <sz val="9"/>
        <color theme="1"/>
        <rFont val="Calibri"/>
        <family val="2"/>
        <scheme val="minor"/>
      </rPr>
      <t>1=yes 2=no 3= not sure</t>
    </r>
  </si>
  <si>
    <t>Sheuly Akher</t>
  </si>
  <si>
    <t>Nipa Begum</t>
  </si>
  <si>
    <t>Carolina Brichetti</t>
  </si>
  <si>
    <t xml:space="preserve">No </t>
  </si>
  <si>
    <t>Average Yes</t>
  </si>
  <si>
    <t>Value per week</t>
  </si>
  <si>
    <t>Total Value</t>
  </si>
  <si>
    <t>Perceptions of Change Non ESOL Friends</t>
  </si>
  <si>
    <t>Value per week in £2013</t>
  </si>
  <si>
    <t>Value per Volunteer</t>
  </si>
  <si>
    <t>Value per volunteer</t>
  </si>
  <si>
    <t>Value per course</t>
  </si>
  <si>
    <t>Total  Value</t>
  </si>
  <si>
    <t>Total value</t>
  </si>
  <si>
    <t>Income Ass</t>
  </si>
  <si>
    <t>Range Train and Volunteer (non ESOL)</t>
  </si>
  <si>
    <t>Range Employability</t>
  </si>
  <si>
    <t>ESOL Only</t>
  </si>
  <si>
    <t>No sub snap</t>
  </si>
  <si>
    <t>Increase Value</t>
  </si>
  <si>
    <t>Decrease Value</t>
  </si>
  <si>
    <t>Social Return on Investment</t>
  </si>
  <si>
    <t>Project participants</t>
  </si>
  <si>
    <t>Total volunteers and trainees</t>
  </si>
  <si>
    <t>Advisors</t>
  </si>
  <si>
    <t xml:space="preserve">Ongoing per year </t>
  </si>
  <si>
    <t>Total courses</t>
  </si>
  <si>
    <t>Values to Government</t>
  </si>
  <si>
    <t>Values to employers</t>
  </si>
  <si>
    <t>Total snaps</t>
  </si>
  <si>
    <t>Parveen Akhthar</t>
  </si>
  <si>
    <t>Rajalakshmi Amardeep</t>
  </si>
  <si>
    <t>Shiler Ahmad</t>
  </si>
  <si>
    <t>Sumaya Haq Chowdhury</t>
  </si>
  <si>
    <t>Bagladesh</t>
  </si>
  <si>
    <t>Shamima Begum</t>
  </si>
  <si>
    <t>Hemalatha Chundri</t>
  </si>
  <si>
    <t>Lots</t>
  </si>
  <si>
    <t>Towiya Korani</t>
  </si>
  <si>
    <t>Friends=Lots</t>
  </si>
  <si>
    <t>Friends=LotsxAv</t>
  </si>
  <si>
    <t>Total Friends after</t>
  </si>
  <si>
    <t>Toolkits</t>
  </si>
  <si>
    <t>Experience Reviews</t>
  </si>
  <si>
    <t>Dipika Dasgupta</t>
  </si>
  <si>
    <t>Guang Fang Wang</t>
  </si>
  <si>
    <t>Nattaran Ben Son</t>
  </si>
  <si>
    <t>Few</t>
  </si>
  <si>
    <t>Tamanna Ferdus</t>
  </si>
  <si>
    <t xml:space="preserve">Averages </t>
  </si>
  <si>
    <t>Friends</t>
  </si>
  <si>
    <t>Confidence</t>
  </si>
  <si>
    <t>English</t>
  </si>
  <si>
    <t>Shelima Akther Lasker</t>
  </si>
  <si>
    <t>Bushra Hamaira Akther</t>
  </si>
  <si>
    <t>Varsha Durve</t>
  </si>
  <si>
    <t>Generic Advisor Strand</t>
  </si>
  <si>
    <t xml:space="preserve">Generic Advisor </t>
  </si>
  <si>
    <t>Education Strand</t>
  </si>
  <si>
    <t>Pre Citizenship</t>
  </si>
  <si>
    <t>ESOL for Advisors</t>
  </si>
  <si>
    <t>ESOL + Digi Esol + Skill check</t>
  </si>
  <si>
    <t>1to 1 skil support</t>
  </si>
  <si>
    <t>Specialist Advisor Training</t>
  </si>
  <si>
    <t>Employability Strand</t>
  </si>
  <si>
    <t>Job Club</t>
  </si>
  <si>
    <t>Interview and CV</t>
  </si>
  <si>
    <t>Crafty Enterprises</t>
  </si>
  <si>
    <t>Specialist Advisor Employment</t>
  </si>
  <si>
    <r>
      <t xml:space="preserve">Input from Education Attendance Records                                                                                          </t>
    </r>
    <r>
      <rPr>
        <b/>
        <sz val="14"/>
        <color theme="1"/>
        <rFont val="Calibri"/>
        <family val="2"/>
        <scheme val="minor"/>
      </rPr>
      <t>Weeks of attendance</t>
    </r>
  </si>
  <si>
    <t>Health Strand</t>
  </si>
  <si>
    <t>Health Advisor Training</t>
  </si>
  <si>
    <t>Umma Salma</t>
  </si>
  <si>
    <t>Farhana Akter</t>
  </si>
  <si>
    <t>Educ Strand</t>
  </si>
  <si>
    <t>Educ Stran</t>
  </si>
  <si>
    <t>Educ Stra</t>
  </si>
  <si>
    <t>IA Opportunities &amp; Sessions</t>
  </si>
  <si>
    <t>Sara Hawnaz (Ibrahim)</t>
  </si>
  <si>
    <t>Community ConsultationAdvisor Led Events</t>
  </si>
  <si>
    <t>Fahmida Ruloi -Khanon</t>
  </si>
  <si>
    <t>Abeet Nour</t>
  </si>
  <si>
    <t>Total all courses</t>
  </si>
  <si>
    <t>Fahmida Khatun Bhuiyan</t>
  </si>
  <si>
    <t>Kaka Mer Parez Shwani -Awat</t>
  </si>
  <si>
    <t>Nushrath Jahan</t>
  </si>
  <si>
    <t>Xuechung Qui (Angela)</t>
  </si>
  <si>
    <t>Kimaya Nandkumar</t>
  </si>
  <si>
    <t>Total by type of course</t>
  </si>
  <si>
    <t>Total per participant</t>
  </si>
  <si>
    <t>Attendance Records</t>
  </si>
  <si>
    <t>TotalNumber of responses</t>
  </si>
  <si>
    <t>Hazera Begum</t>
  </si>
  <si>
    <t>Kochon Bibi</t>
  </si>
  <si>
    <t>Elham Moradi</t>
  </si>
  <si>
    <t>Josephine Paul</t>
  </si>
  <si>
    <t>Suping Sun</t>
  </si>
  <si>
    <t>Sirin Begum</t>
  </si>
  <si>
    <t>Samareh Malkami</t>
  </si>
  <si>
    <t>Ganga Pradhan</t>
  </si>
  <si>
    <t xml:space="preserve">Total Generic </t>
  </si>
  <si>
    <t>Total Education</t>
  </si>
  <si>
    <t>Total Employability</t>
  </si>
  <si>
    <t>No of trained Participants</t>
  </si>
  <si>
    <t>%</t>
  </si>
  <si>
    <t>Satisfaction with life</t>
  </si>
  <si>
    <t>Trust in Community</t>
  </si>
  <si>
    <t>Hopes for the Future</t>
  </si>
  <si>
    <t>Membership of Organisations</t>
  </si>
  <si>
    <t>Indian</t>
  </si>
  <si>
    <t>Shelina Akther Lasker</t>
  </si>
  <si>
    <t>Chinese</t>
  </si>
  <si>
    <t>Period Training</t>
  </si>
  <si>
    <t>Value from future employability</t>
  </si>
  <si>
    <t>High</t>
  </si>
  <si>
    <t xml:space="preserve">High </t>
  </si>
  <si>
    <t>Training</t>
  </si>
  <si>
    <r>
      <rPr>
        <b/>
        <sz val="14"/>
        <color theme="1"/>
        <rFont val="Calibri"/>
        <family val="2"/>
        <scheme val="minor"/>
      </rPr>
      <t>Long term value from employability</t>
    </r>
    <r>
      <rPr>
        <sz val="11"/>
        <color theme="1"/>
        <rFont val="Calibri"/>
        <family val="2"/>
        <scheme val="minor"/>
      </rPr>
      <t xml:space="preserve"> </t>
    </r>
  </si>
  <si>
    <t>Value to Households</t>
  </si>
  <si>
    <t>Value to clients from Information and Advice</t>
  </si>
  <si>
    <t>Projected Social Value per  £ ongoing cost</t>
  </si>
  <si>
    <t xml:space="preserve">Total Social Values per £ (ex research) </t>
  </si>
  <si>
    <t>Standard     High and Low Estimates</t>
  </si>
  <si>
    <t xml:space="preserve">Total Project Costs </t>
  </si>
  <si>
    <t>Intentions to Apply for Citizenship</t>
  </si>
  <si>
    <t>Intend</t>
  </si>
  <si>
    <t xml:space="preserve">Hope </t>
  </si>
  <si>
    <t>%Study</t>
  </si>
  <si>
    <t>% Intend work =</t>
  </si>
  <si>
    <t>Educ</t>
  </si>
  <si>
    <t>Av weeks</t>
  </si>
  <si>
    <t>Years in UK</t>
  </si>
  <si>
    <t xml:space="preserve">Extended Impact </t>
  </si>
  <si>
    <t xml:space="preserve">Satisfaction </t>
  </si>
  <si>
    <t>… Education &amp; ESOL</t>
  </si>
  <si>
    <t>Value to Government</t>
  </si>
  <si>
    <t>Health Advisor/ Chronic Disease Man</t>
  </si>
  <si>
    <t>Crafty Enterprises and SFEDI*</t>
  </si>
  <si>
    <t xml:space="preserve">*SFEDI =Small Firms Enterprise Development Initiative </t>
  </si>
  <si>
    <t>Tasmin Akhter</t>
  </si>
  <si>
    <t>Husna Begum</t>
  </si>
  <si>
    <t>Rumi Begum</t>
  </si>
  <si>
    <t>Syeda Ubaida Khatun</t>
  </si>
  <si>
    <t>Tourya Korani</t>
  </si>
  <si>
    <t>Xueqing Lui</t>
  </si>
  <si>
    <t>Lin Nua -Linda</t>
  </si>
  <si>
    <t>Moksuda Parben</t>
  </si>
  <si>
    <t>Uma Salma</t>
  </si>
  <si>
    <t xml:space="preserve">Shakera Syeda </t>
  </si>
  <si>
    <t>Guangfang Wang</t>
  </si>
  <si>
    <t>Generic Advisor +Social Capital &amp; Integration</t>
  </si>
  <si>
    <t>Participants for more than 10 sessions</t>
  </si>
  <si>
    <t>More than 10 sessions</t>
  </si>
  <si>
    <t>Total more than 10 sessions</t>
  </si>
  <si>
    <t>Courses more than 10 sessions</t>
  </si>
  <si>
    <t>Period of Participation</t>
  </si>
  <si>
    <t>Weeks participated</t>
  </si>
  <si>
    <t>Lives in disadvantaged ward</t>
  </si>
  <si>
    <t>DK</t>
  </si>
  <si>
    <t>Nattanan Benson</t>
  </si>
  <si>
    <t>% Living in Disadvantaged Wards</t>
  </si>
  <si>
    <t>Zakia Rashid Chowdhury</t>
  </si>
  <si>
    <t>Elizabeth Oriaro</t>
  </si>
  <si>
    <t>Archana Battula</t>
  </si>
  <si>
    <t>Period of Engagement</t>
  </si>
  <si>
    <t>31 to 40</t>
  </si>
  <si>
    <t>41 to 50</t>
  </si>
  <si>
    <t>51 to 60</t>
  </si>
  <si>
    <t>1 to 10</t>
  </si>
  <si>
    <t>11 to  20</t>
  </si>
  <si>
    <t>21 to 40</t>
  </si>
  <si>
    <t>61 to 70</t>
  </si>
  <si>
    <t>71 to 80</t>
  </si>
  <si>
    <t>Value of Engagement</t>
  </si>
  <si>
    <t>ESOL/citizenship Training</t>
  </si>
  <si>
    <t>Added Value per week in £2013</t>
  </si>
  <si>
    <t>Women</t>
  </si>
  <si>
    <t>Added Value per week</t>
  </si>
  <si>
    <t>Plus 52 weeks</t>
  </si>
  <si>
    <t>Value to household</t>
  </si>
  <si>
    <t>Value to employers</t>
  </si>
  <si>
    <t>Intention to work</t>
  </si>
  <si>
    <t>...ESOL/Education</t>
  </si>
  <si>
    <t>…Other  input</t>
  </si>
  <si>
    <t>ESOL/Educ</t>
  </si>
  <si>
    <t>Year 2 Act</t>
  </si>
  <si>
    <t xml:space="preserve">               </t>
  </si>
  <si>
    <t>Fig 23 Project costs ex VAT &amp; Overheads</t>
  </si>
  <si>
    <t xml:space="preserve">Range ESOL added value </t>
  </si>
  <si>
    <t>Value</t>
  </si>
  <si>
    <t>Households</t>
  </si>
  <si>
    <t>Employers</t>
  </si>
  <si>
    <t>Cost</t>
  </si>
  <si>
    <t xml:space="preserve">Total Social Values per £ </t>
  </si>
  <si>
    <t>Government</t>
  </si>
  <si>
    <t>Co-Production Costs</t>
  </si>
  <si>
    <t>.. Travel/child/room</t>
  </si>
  <si>
    <t>These tables and charts should update automatically as data is added.</t>
  </si>
  <si>
    <t>Total Generic Adviser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</si>
</sst>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8" formatCode="&quot;£&quot;#,##0.00;[Red]\-&quot;£&quot;#,##0.00"/>
    <numFmt numFmtId="42" formatCode="_-&quot;£&quot;* #,##0_-;\-&quot;£&quot;* #,##0_-;_-&quot;£&quot;* &quot;-&quot;_-;_-@_-"/>
    <numFmt numFmtId="164" formatCode="&quot;£&quot;#,##0"/>
    <numFmt numFmtId="165" formatCode="&quot;£&quot;#,##0.00"/>
  </numFmts>
  <fonts count="24" x14ac:knownFonts="1">
    <font>
      <sz val="11"/>
      <color theme="1"/>
      <name val="Calibri"/>
      <family val="2"/>
      <scheme val="minor"/>
    </font>
    <font>
      <b/>
      <sz val="11"/>
      <color theme="1"/>
      <name val="Calibri"/>
      <family val="2"/>
      <scheme val="minor"/>
    </font>
    <font>
      <sz val="20"/>
      <color theme="1"/>
      <name val="Calibri"/>
      <family val="2"/>
      <scheme val="minor"/>
    </font>
    <font>
      <b/>
      <sz val="24"/>
      <color theme="1"/>
      <name val="Calibri"/>
      <family val="2"/>
      <scheme val="minor"/>
    </font>
    <font>
      <b/>
      <sz val="22"/>
      <color theme="1"/>
      <name val="Calibri"/>
      <family val="2"/>
      <scheme val="minor"/>
    </font>
    <font>
      <sz val="14"/>
      <color theme="1"/>
      <name val="Calibri"/>
      <family val="2"/>
      <scheme val="minor"/>
    </font>
    <font>
      <sz val="24"/>
      <color theme="1"/>
      <name val="Calibri"/>
      <family val="2"/>
      <scheme val="minor"/>
    </font>
    <font>
      <b/>
      <sz val="14"/>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i/>
      <sz val="11"/>
      <color theme="1"/>
      <name val="Calibri"/>
      <family val="2"/>
      <scheme val="minor"/>
    </font>
    <font>
      <b/>
      <sz val="18"/>
      <color theme="1"/>
      <name val="Calibri"/>
      <family val="2"/>
      <scheme val="minor"/>
    </font>
    <font>
      <sz val="18"/>
      <color theme="1"/>
      <name val="Calibri"/>
      <family val="2"/>
      <scheme val="minor"/>
    </font>
    <font>
      <b/>
      <sz val="12"/>
      <color theme="1"/>
      <name val="Calibri"/>
      <family val="2"/>
      <scheme val="minor"/>
    </font>
    <font>
      <b/>
      <sz val="9"/>
      <color theme="1"/>
      <name val="Calibri"/>
      <family val="2"/>
      <scheme val="minor"/>
    </font>
    <font>
      <b/>
      <sz val="8"/>
      <color theme="1"/>
      <name val="Calibri"/>
      <family val="2"/>
      <scheme val="minor"/>
    </font>
    <font>
      <sz val="36"/>
      <color theme="1"/>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
      <sz val="12"/>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6"/>
        <bgColor indexed="64"/>
      </patternFill>
    </fill>
    <fill>
      <patternFill patternType="solid">
        <fgColor theme="8"/>
        <bgColor indexed="64"/>
      </patternFill>
    </fill>
    <fill>
      <patternFill patternType="solid">
        <fgColor rgb="FFFFFF00"/>
        <bgColor indexed="64"/>
      </patternFill>
    </fill>
  </fills>
  <borders count="115">
    <border>
      <left/>
      <right/>
      <top/>
      <bottom/>
      <diagonal/>
    </border>
    <border>
      <left/>
      <right/>
      <top/>
      <bottom style="thin">
        <color auto="1"/>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auto="1"/>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ck">
        <color indexed="64"/>
      </right>
      <top style="thin">
        <color indexed="64"/>
      </top>
      <bottom/>
      <diagonal/>
    </border>
    <border>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thin">
        <color auto="1"/>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auto="1"/>
      </left>
      <right style="medium">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right/>
      <top style="thick">
        <color auto="1"/>
      </top>
      <bottom/>
      <diagonal/>
    </border>
    <border>
      <left/>
      <right style="thick">
        <color auto="1"/>
      </right>
      <top style="thick">
        <color auto="1"/>
      </top>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bottom style="medium">
        <color indexed="64"/>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diagonal/>
    </border>
    <border>
      <left style="thick">
        <color auto="1"/>
      </left>
      <right/>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indexed="64"/>
      </right>
      <top style="thick">
        <color auto="1"/>
      </top>
      <bottom style="medium">
        <color auto="1"/>
      </bottom>
      <diagonal/>
    </border>
    <border>
      <left style="medium">
        <color auto="1"/>
      </left>
      <right style="medium">
        <color auto="1"/>
      </right>
      <top style="medium">
        <color auto="1"/>
      </top>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auto="1"/>
      </left>
      <right/>
      <top style="thin">
        <color auto="1"/>
      </top>
      <bottom style="thick">
        <color auto="1"/>
      </bottom>
      <diagonal/>
    </border>
    <border>
      <left/>
      <right style="thin">
        <color indexed="64"/>
      </right>
      <top style="thick">
        <color indexed="64"/>
      </top>
      <bottom/>
      <diagonal/>
    </border>
    <border>
      <left style="thick">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ck">
        <color indexed="64"/>
      </right>
      <top style="thin">
        <color auto="1"/>
      </top>
      <bottom style="medium">
        <color auto="1"/>
      </bottom>
      <diagonal/>
    </border>
    <border>
      <left style="medium">
        <color auto="1"/>
      </left>
      <right style="thick">
        <color indexed="64"/>
      </right>
      <top style="medium">
        <color auto="1"/>
      </top>
      <bottom style="thin">
        <color indexed="64"/>
      </bottom>
      <diagonal/>
    </border>
    <border>
      <left style="medium">
        <color indexed="64"/>
      </left>
      <right/>
      <top style="thin">
        <color indexed="64"/>
      </top>
      <bottom style="thin">
        <color indexed="64"/>
      </bottom>
      <diagonal/>
    </border>
    <border>
      <left/>
      <right style="thick">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auto="1"/>
      </left>
      <right/>
      <top style="thick">
        <color auto="1"/>
      </top>
      <bottom style="thick">
        <color auto="1"/>
      </bottom>
      <diagonal/>
    </border>
    <border>
      <left style="thick">
        <color auto="1"/>
      </left>
      <right/>
      <top/>
      <bottom style="thick">
        <color auto="1"/>
      </bottom>
      <diagonal/>
    </border>
    <border>
      <left style="thin">
        <color auto="1"/>
      </left>
      <right style="thin">
        <color auto="1"/>
      </right>
      <top/>
      <bottom style="thick">
        <color auto="1"/>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auto="1"/>
      </right>
      <top/>
      <bottom style="thick">
        <color auto="1"/>
      </bottom>
      <diagonal/>
    </border>
  </borders>
  <cellStyleXfs count="2">
    <xf numFmtId="0" fontId="0" fillId="0" borderId="0"/>
    <xf numFmtId="9" fontId="8" fillId="0" borderId="0" applyFont="0" applyFill="0" applyBorder="0" applyAlignment="0" applyProtection="0"/>
  </cellStyleXfs>
  <cellXfs count="439">
    <xf numFmtId="0" fontId="0" fillId="0" borderId="0" xfId="0"/>
    <xf numFmtId="0" fontId="2" fillId="0" borderId="0" xfId="0" applyFont="1"/>
    <xf numFmtId="0" fontId="1" fillId="0" borderId="0" xfId="0" applyFont="1"/>
    <xf numFmtId="164" fontId="0" fillId="0" borderId="0" xfId="0" applyNumberFormat="1"/>
    <xf numFmtId="0" fontId="1" fillId="0" borderId="0" xfId="0" applyFont="1" applyBorder="1"/>
    <xf numFmtId="0" fontId="0" fillId="0" borderId="0" xfId="0" applyBorder="1"/>
    <xf numFmtId="2" fontId="0" fillId="0" borderId="0" xfId="0" applyNumberFormat="1" applyBorder="1"/>
    <xf numFmtId="0" fontId="7" fillId="0" borderId="0" xfId="0" applyFont="1"/>
    <xf numFmtId="0" fontId="0" fillId="0" borderId="0" xfId="0" applyFont="1"/>
    <xf numFmtId="0" fontId="1" fillId="0" borderId="1" xfId="0" applyFont="1" applyBorder="1"/>
    <xf numFmtId="0" fontId="0" fillId="0" borderId="0" xfId="0" applyProtection="1">
      <protection locked="0"/>
    </xf>
    <xf numFmtId="0" fontId="0" fillId="0" borderId="0" xfId="0" applyProtection="1"/>
    <xf numFmtId="0" fontId="0" fillId="0" borderId="0" xfId="0" applyAlignment="1">
      <alignment textRotation="90" shrinkToFit="1"/>
    </xf>
    <xf numFmtId="0" fontId="0" fillId="0" borderId="3" xfId="0" applyBorder="1"/>
    <xf numFmtId="0" fontId="0" fillId="0" borderId="4" xfId="0" applyBorder="1"/>
    <xf numFmtId="0" fontId="0" fillId="0" borderId="5" xfId="0" applyBorder="1"/>
    <xf numFmtId="0" fontId="0" fillId="0" borderId="9" xfId="0" applyBorder="1"/>
    <xf numFmtId="0" fontId="0" fillId="0" borderId="10" xfId="0" applyBorder="1"/>
    <xf numFmtId="0" fontId="3" fillId="0" borderId="10" xfId="0" applyFont="1" applyBorder="1"/>
    <xf numFmtId="0" fontId="0" fillId="0" borderId="11" xfId="0" applyBorder="1"/>
    <xf numFmtId="0" fontId="0" fillId="0" borderId="15" xfId="0" applyBorder="1" applyProtection="1">
      <protection locked="0"/>
    </xf>
    <xf numFmtId="0" fontId="6" fillId="0" borderId="4" xfId="0" applyFont="1" applyBorder="1"/>
    <xf numFmtId="0" fontId="1" fillId="0" borderId="4" xfId="0" applyFont="1" applyBorder="1"/>
    <xf numFmtId="0" fontId="1" fillId="0" borderId="17" xfId="0" applyFont="1" applyBorder="1"/>
    <xf numFmtId="0" fontId="1" fillId="0" borderId="18" xfId="0" applyFont="1" applyBorder="1"/>
    <xf numFmtId="0" fontId="0" fillId="0" borderId="19" xfId="0" applyBorder="1" applyProtection="1">
      <protection locked="0"/>
    </xf>
    <xf numFmtId="0" fontId="1" fillId="0" borderId="15" xfId="0" applyFont="1" applyBorder="1"/>
    <xf numFmtId="16" fontId="1" fillId="0" borderId="15" xfId="0" applyNumberFormat="1" applyFont="1" applyBorder="1"/>
    <xf numFmtId="0" fontId="0" fillId="0" borderId="15" xfId="0" applyBorder="1"/>
    <xf numFmtId="0" fontId="0" fillId="0" borderId="15" xfId="0" applyBorder="1" applyProtection="1"/>
    <xf numFmtId="0" fontId="0" fillId="0" borderId="15" xfId="0" applyFont="1" applyBorder="1"/>
    <xf numFmtId="0" fontId="4" fillId="0" borderId="4" xfId="0" applyFont="1" applyBorder="1"/>
    <xf numFmtId="0" fontId="0" fillId="0" borderId="17" xfId="0" applyBorder="1"/>
    <xf numFmtId="0" fontId="0" fillId="0" borderId="6" xfId="0" applyBorder="1"/>
    <xf numFmtId="0" fontId="0" fillId="0" borderId="7" xfId="0" applyBorder="1"/>
    <xf numFmtId="2" fontId="0" fillId="0" borderId="15" xfId="0" applyNumberFormat="1" applyBorder="1"/>
    <xf numFmtId="9" fontId="1" fillId="0" borderId="15" xfId="1" applyFont="1" applyBorder="1"/>
    <xf numFmtId="0" fontId="1" fillId="0" borderId="19" xfId="0" applyFont="1" applyBorder="1"/>
    <xf numFmtId="0" fontId="0" fillId="0" borderId="19" xfId="0" applyBorder="1"/>
    <xf numFmtId="0" fontId="1" fillId="0" borderId="14" xfId="0" applyFont="1" applyBorder="1"/>
    <xf numFmtId="0" fontId="1" fillId="0" borderId="20" xfId="0" applyFont="1" applyBorder="1"/>
    <xf numFmtId="0" fontId="4" fillId="0" borderId="20" xfId="0" applyFont="1" applyBorder="1"/>
    <xf numFmtId="0" fontId="0" fillId="0" borderId="20" xfId="0" applyBorder="1"/>
    <xf numFmtId="0" fontId="0" fillId="0" borderId="21" xfId="0" applyBorder="1"/>
    <xf numFmtId="0" fontId="0" fillId="0" borderId="22" xfId="0" applyBorder="1"/>
    <xf numFmtId="0" fontId="0" fillId="0" borderId="23" xfId="0" applyBorder="1"/>
    <xf numFmtId="0" fontId="4" fillId="0" borderId="23" xfId="0" applyFont="1" applyBorder="1"/>
    <xf numFmtId="0" fontId="0" fillId="0" borderId="24" xfId="0" applyBorder="1"/>
    <xf numFmtId="0" fontId="0" fillId="0" borderId="25" xfId="0" applyBorder="1"/>
    <xf numFmtId="0" fontId="0" fillId="0" borderId="26" xfId="0" applyBorder="1"/>
    <xf numFmtId="0" fontId="4" fillId="0" borderId="26" xfId="0" applyFont="1" applyBorder="1"/>
    <xf numFmtId="0" fontId="0" fillId="0" borderId="27" xfId="0" applyBorder="1"/>
    <xf numFmtId="0" fontId="0" fillId="0" borderId="2" xfId="0" applyBorder="1"/>
    <xf numFmtId="0" fontId="0" fillId="0" borderId="28" xfId="0" applyBorder="1"/>
    <xf numFmtId="0" fontId="1" fillId="0" borderId="29" xfId="0" applyFont="1" applyBorder="1"/>
    <xf numFmtId="0" fontId="1" fillId="0" borderId="30" xfId="0" applyFont="1" applyBorder="1"/>
    <xf numFmtId="0" fontId="1" fillId="0" borderId="15" xfId="0" applyFont="1" applyFill="1" applyBorder="1"/>
    <xf numFmtId="1" fontId="1" fillId="0" borderId="15" xfId="0" applyNumberFormat="1" applyFont="1" applyBorder="1"/>
    <xf numFmtId="2" fontId="1" fillId="0" borderId="15" xfId="0" applyNumberFormat="1" applyFont="1" applyBorder="1"/>
    <xf numFmtId="0" fontId="1" fillId="0" borderId="25" xfId="0" applyFont="1" applyBorder="1"/>
    <xf numFmtId="0" fontId="1" fillId="0" borderId="26" xfId="0" applyFont="1" applyBorder="1"/>
    <xf numFmtId="0" fontId="0" fillId="0" borderId="31" xfId="0" applyBorder="1"/>
    <xf numFmtId="0" fontId="1" fillId="0" borderId="10" xfId="0" applyFont="1" applyBorder="1"/>
    <xf numFmtId="0" fontId="0" fillId="0" borderId="32" xfId="0" applyBorder="1"/>
    <xf numFmtId="0" fontId="1" fillId="0" borderId="3" xfId="0" applyFont="1" applyBorder="1"/>
    <xf numFmtId="0" fontId="1" fillId="0" borderId="5" xfId="0" applyFont="1" applyBorder="1"/>
    <xf numFmtId="0" fontId="1" fillId="0" borderId="23" xfId="0" applyFont="1" applyBorder="1"/>
    <xf numFmtId="0" fontId="1" fillId="0" borderId="24" xfId="0" applyFont="1" applyBorder="1"/>
    <xf numFmtId="0" fontId="11" fillId="0" borderId="23" xfId="0" applyFont="1" applyBorder="1" applyAlignment="1">
      <alignment horizontal="center"/>
    </xf>
    <xf numFmtId="0" fontId="0" fillId="0" borderId="1" xfId="0" applyBorder="1"/>
    <xf numFmtId="0" fontId="0" fillId="0" borderId="34" xfId="0" applyBorder="1"/>
    <xf numFmtId="0" fontId="1" fillId="0" borderId="22" xfId="0" applyFont="1" applyBorder="1"/>
    <xf numFmtId="0" fontId="1" fillId="0" borderId="19" xfId="0" applyFont="1" applyBorder="1" applyAlignment="1">
      <alignment vertical="center"/>
    </xf>
    <xf numFmtId="0" fontId="12" fillId="0" borderId="10" xfId="0" applyFont="1" applyBorder="1"/>
    <xf numFmtId="0" fontId="5" fillId="0" borderId="2" xfId="0" applyFont="1" applyBorder="1"/>
    <xf numFmtId="0" fontId="13" fillId="0" borderId="2" xfId="0" applyFont="1" applyBorder="1"/>
    <xf numFmtId="0" fontId="1" fillId="0" borderId="2" xfId="0" applyFont="1" applyBorder="1" applyAlignment="1">
      <alignment vertical="center" textRotation="90" shrinkToFit="1"/>
    </xf>
    <xf numFmtId="0" fontId="1" fillId="0" borderId="19" xfId="0" applyFont="1" applyBorder="1" applyAlignment="1">
      <alignment vertical="center" shrinkToFit="1"/>
    </xf>
    <xf numFmtId="0" fontId="0" fillId="0" borderId="12" xfId="0" applyBorder="1"/>
    <xf numFmtId="0" fontId="0" fillId="0" borderId="16" xfId="0" applyBorder="1"/>
    <xf numFmtId="0" fontId="0" fillId="0" borderId="35" xfId="0" applyBorder="1"/>
    <xf numFmtId="0" fontId="7" fillId="0" borderId="33" xfId="0" applyFont="1" applyBorder="1"/>
    <xf numFmtId="0" fontId="0" fillId="0" borderId="36" xfId="0" applyBorder="1"/>
    <xf numFmtId="0" fontId="6" fillId="0" borderId="10" xfId="0" applyFont="1" applyBorder="1"/>
    <xf numFmtId="0" fontId="7" fillId="0" borderId="37" xfId="0" applyFont="1" applyBorder="1"/>
    <xf numFmtId="164" fontId="0" fillId="0" borderId="15" xfId="0" applyNumberFormat="1" applyBorder="1" applyProtection="1">
      <protection locked="0"/>
    </xf>
    <xf numFmtId="0" fontId="0" fillId="0" borderId="33" xfId="0" applyBorder="1"/>
    <xf numFmtId="164" fontId="0" fillId="0" borderId="39" xfId="0" applyNumberFormat="1" applyBorder="1" applyProtection="1">
      <protection locked="0"/>
    </xf>
    <xf numFmtId="164" fontId="0" fillId="0" borderId="19" xfId="0" applyNumberFormat="1" applyBorder="1" applyProtection="1">
      <protection locked="0"/>
    </xf>
    <xf numFmtId="0" fontId="0" fillId="0" borderId="22" xfId="0" applyBorder="1" applyProtection="1">
      <protection locked="0"/>
    </xf>
    <xf numFmtId="0" fontId="7" fillId="0" borderId="0" xfId="0" applyFont="1" applyBorder="1"/>
    <xf numFmtId="164" fontId="0" fillId="0" borderId="0" xfId="0" applyNumberFormat="1" applyBorder="1"/>
    <xf numFmtId="0" fontId="7" fillId="0" borderId="3" xfId="0" applyFont="1" applyBorder="1"/>
    <xf numFmtId="0" fontId="7" fillId="0" borderId="17" xfId="0" applyFont="1" applyBorder="1"/>
    <xf numFmtId="164" fontId="0" fillId="0" borderId="15" xfId="0" applyNumberFormat="1" applyBorder="1"/>
    <xf numFmtId="3" fontId="0" fillId="0" borderId="15" xfId="0" applyNumberFormat="1" applyBorder="1"/>
    <xf numFmtId="9" fontId="0" fillId="0" borderId="15" xfId="0" applyNumberFormat="1" applyBorder="1"/>
    <xf numFmtId="164" fontId="0" fillId="0" borderId="22" xfId="0" applyNumberFormat="1" applyBorder="1"/>
    <xf numFmtId="9" fontId="0" fillId="0" borderId="22" xfId="0" applyNumberFormat="1" applyBorder="1"/>
    <xf numFmtId="9" fontId="0" fillId="0" borderId="23" xfId="0" applyNumberFormat="1" applyBorder="1"/>
    <xf numFmtId="0" fontId="10" fillId="0" borderId="15" xfId="0" applyFont="1" applyBorder="1"/>
    <xf numFmtId="0" fontId="9" fillId="0" borderId="15" xfId="0" applyFont="1" applyBorder="1"/>
    <xf numFmtId="0" fontId="10" fillId="0" borderId="15" xfId="0" applyFont="1" applyBorder="1" applyProtection="1"/>
    <xf numFmtId="0" fontId="1" fillId="2" borderId="19" xfId="0" applyFont="1" applyFill="1" applyBorder="1" applyAlignment="1">
      <alignment vertical="center" shrinkToFit="1"/>
    </xf>
    <xf numFmtId="0" fontId="0" fillId="2" borderId="15" xfId="0" applyFill="1" applyBorder="1"/>
    <xf numFmtId="0" fontId="0" fillId="3" borderId="15" xfId="0" applyFill="1" applyBorder="1" applyProtection="1"/>
    <xf numFmtId="0" fontId="0" fillId="3" borderId="15" xfId="0" applyFill="1" applyBorder="1"/>
    <xf numFmtId="164" fontId="1" fillId="0" borderId="40" xfId="0" applyNumberFormat="1" applyFont="1" applyBorder="1"/>
    <xf numFmtId="164" fontId="0" fillId="0" borderId="41" xfId="0" applyNumberFormat="1" applyBorder="1"/>
    <xf numFmtId="0" fontId="0" fillId="0" borderId="18" xfId="0" applyBorder="1"/>
    <xf numFmtId="0" fontId="1" fillId="0" borderId="40" xfId="0" applyFont="1" applyBorder="1"/>
    <xf numFmtId="0" fontId="7" fillId="0" borderId="42" xfId="0" applyFont="1" applyBorder="1"/>
    <xf numFmtId="0" fontId="0" fillId="0" borderId="42" xfId="0" applyBorder="1"/>
    <xf numFmtId="0" fontId="1" fillId="0" borderId="44" xfId="0" applyFont="1" applyBorder="1"/>
    <xf numFmtId="164" fontId="0" fillId="0" borderId="46" xfId="0" applyNumberFormat="1" applyBorder="1"/>
    <xf numFmtId="0" fontId="0" fillId="0" borderId="47" xfId="0" applyBorder="1"/>
    <xf numFmtId="0" fontId="6" fillId="0" borderId="26" xfId="0" applyFont="1" applyBorder="1"/>
    <xf numFmtId="164" fontId="1" fillId="0" borderId="44" xfId="0" applyNumberFormat="1" applyFont="1" applyBorder="1"/>
    <xf numFmtId="164" fontId="1" fillId="0" borderId="48" xfId="0" applyNumberFormat="1" applyFont="1" applyBorder="1"/>
    <xf numFmtId="164" fontId="0" fillId="0" borderId="49" xfId="0" applyNumberFormat="1" applyBorder="1"/>
    <xf numFmtId="3" fontId="0" fillId="0" borderId="31" xfId="0" applyNumberFormat="1" applyBorder="1"/>
    <xf numFmtId="164" fontId="0" fillId="0" borderId="50" xfId="0" applyNumberFormat="1" applyBorder="1"/>
    <xf numFmtId="0" fontId="1" fillId="0" borderId="48" xfId="0" applyFont="1" applyBorder="1"/>
    <xf numFmtId="0" fontId="0" fillId="0" borderId="43" xfId="0" applyBorder="1"/>
    <xf numFmtId="0" fontId="7" fillId="0" borderId="51" xfId="0" applyFont="1" applyBorder="1"/>
    <xf numFmtId="0" fontId="0" fillId="0" borderId="51" xfId="0" applyBorder="1"/>
    <xf numFmtId="164" fontId="0" fillId="0" borderId="52" xfId="0" applyNumberFormat="1" applyBorder="1"/>
    <xf numFmtId="3" fontId="0" fillId="0" borderId="42" xfId="0" applyNumberFormat="1" applyBorder="1"/>
    <xf numFmtId="42" fontId="0" fillId="0" borderId="41" xfId="0" applyNumberFormat="1" applyBorder="1"/>
    <xf numFmtId="42" fontId="0" fillId="0" borderId="18" xfId="0" applyNumberFormat="1" applyBorder="1"/>
    <xf numFmtId="0" fontId="1" fillId="0" borderId="55" xfId="0" applyFont="1" applyBorder="1"/>
    <xf numFmtId="0" fontId="0" fillId="0" borderId="56" xfId="0" applyBorder="1"/>
    <xf numFmtId="0" fontId="0" fillId="0" borderId="57" xfId="0" applyBorder="1"/>
    <xf numFmtId="0" fontId="0" fillId="0" borderId="58" xfId="0" applyBorder="1"/>
    <xf numFmtId="0" fontId="11" fillId="0" borderId="32" xfId="0" applyFont="1" applyBorder="1" applyAlignment="1">
      <alignment horizontal="center"/>
    </xf>
    <xf numFmtId="0" fontId="0" fillId="0" borderId="39" xfId="0" applyBorder="1"/>
    <xf numFmtId="0" fontId="0" fillId="0" borderId="8" xfId="0" applyBorder="1"/>
    <xf numFmtId="0" fontId="0" fillId="0" borderId="59" xfId="0" applyBorder="1"/>
    <xf numFmtId="0" fontId="14" fillId="0" borderId="18" xfId="0" applyFont="1" applyBorder="1"/>
    <xf numFmtId="0" fontId="1" fillId="0" borderId="51" xfId="0" applyFont="1" applyBorder="1"/>
    <xf numFmtId="0" fontId="7" fillId="0" borderId="26" xfId="0" applyFont="1" applyBorder="1"/>
    <xf numFmtId="0" fontId="0" fillId="3" borderId="15" xfId="0" applyFill="1" applyBorder="1" applyProtection="1">
      <protection locked="0"/>
    </xf>
    <xf numFmtId="0" fontId="1" fillId="3" borderId="19" xfId="0" applyFont="1" applyFill="1" applyBorder="1" applyAlignment="1">
      <alignment vertical="center" shrinkToFit="1"/>
    </xf>
    <xf numFmtId="0" fontId="0" fillId="4" borderId="15" xfId="0" applyFill="1" applyBorder="1" applyProtection="1">
      <protection locked="0"/>
    </xf>
    <xf numFmtId="0" fontId="0" fillId="4" borderId="15" xfId="0" applyFill="1" applyBorder="1" applyProtection="1"/>
    <xf numFmtId="0" fontId="1" fillId="4" borderId="19" xfId="0" applyFont="1" applyFill="1" applyBorder="1" applyAlignment="1">
      <alignment vertical="center" shrinkToFit="1"/>
    </xf>
    <xf numFmtId="0" fontId="0" fillId="4" borderId="15" xfId="0" applyFill="1" applyBorder="1"/>
    <xf numFmtId="0" fontId="0" fillId="0" borderId="15" xfId="0" applyFill="1" applyBorder="1" applyProtection="1"/>
    <xf numFmtId="0" fontId="0" fillId="0" borderId="15" xfId="0" applyFill="1" applyBorder="1"/>
    <xf numFmtId="0" fontId="0" fillId="0" borderId="15" xfId="0" applyFill="1" applyBorder="1" applyProtection="1">
      <protection locked="0"/>
    </xf>
    <xf numFmtId="0" fontId="1" fillId="0" borderId="19" xfId="0" applyFont="1" applyFill="1" applyBorder="1" applyAlignment="1" applyProtection="1">
      <alignment vertical="center" shrinkToFit="1"/>
    </xf>
    <xf numFmtId="0" fontId="1" fillId="0" borderId="19" xfId="0" applyFont="1" applyFill="1" applyBorder="1" applyAlignment="1">
      <alignment vertical="center" shrinkToFit="1"/>
    </xf>
    <xf numFmtId="0" fontId="1" fillId="0" borderId="60" xfId="0" applyFont="1" applyBorder="1"/>
    <xf numFmtId="0" fontId="0" fillId="0" borderId="15" xfId="0" applyNumberFormat="1" applyFont="1" applyBorder="1"/>
    <xf numFmtId="1" fontId="0" fillId="0" borderId="15" xfId="0" applyNumberFormat="1" applyBorder="1"/>
    <xf numFmtId="0" fontId="1" fillId="0" borderId="15" xfId="0" applyFont="1" applyBorder="1" applyAlignment="1">
      <alignment wrapText="1"/>
    </xf>
    <xf numFmtId="0" fontId="1" fillId="0" borderId="0" xfId="0" applyFont="1" applyBorder="1" applyAlignment="1">
      <alignment wrapText="1"/>
    </xf>
    <xf numFmtId="0" fontId="1" fillId="0" borderId="1" xfId="0" applyFont="1" applyBorder="1" applyAlignment="1">
      <alignment wrapText="1"/>
    </xf>
    <xf numFmtId="0" fontId="15" fillId="0" borderId="15" xfId="0" applyFont="1" applyBorder="1" applyAlignment="1">
      <alignment vertical="top" wrapText="1"/>
    </xf>
    <xf numFmtId="0" fontId="1" fillId="0" borderId="0" xfId="0" applyFont="1" applyFill="1" applyBorder="1" applyAlignment="1">
      <alignment wrapText="1"/>
    </xf>
    <xf numFmtId="0" fontId="0" fillId="0" borderId="0" xfId="0" applyAlignment="1">
      <alignment wrapText="1"/>
    </xf>
    <xf numFmtId="0" fontId="0" fillId="0" borderId="15" xfId="0" applyBorder="1" applyAlignment="1"/>
    <xf numFmtId="0" fontId="0" fillId="0" borderId="15" xfId="0" applyBorder="1" applyAlignment="1" applyProtection="1">
      <protection locked="0"/>
    </xf>
    <xf numFmtId="0" fontId="1" fillId="0" borderId="15" xfId="0" applyFont="1" applyFill="1" applyBorder="1" applyAlignment="1">
      <alignment wrapText="1"/>
    </xf>
    <xf numFmtId="0" fontId="0" fillId="0" borderId="63" xfId="0" applyBorder="1"/>
    <xf numFmtId="0" fontId="0" fillId="0" borderId="64" xfId="0" applyBorder="1"/>
    <xf numFmtId="0" fontId="0" fillId="0" borderId="54" xfId="0" applyBorder="1"/>
    <xf numFmtId="0" fontId="0" fillId="0" borderId="14" xfId="0" applyBorder="1"/>
    <xf numFmtId="0" fontId="0" fillId="0" borderId="37" xfId="0" applyBorder="1"/>
    <xf numFmtId="0" fontId="0" fillId="0" borderId="0" xfId="0" applyBorder="1" applyAlignment="1">
      <alignment wrapText="1"/>
    </xf>
    <xf numFmtId="0" fontId="1" fillId="0" borderId="19" xfId="0" applyFont="1" applyBorder="1" applyAlignment="1">
      <alignment vertical="center" wrapText="1" shrinkToFit="1"/>
    </xf>
    <xf numFmtId="0" fontId="17" fillId="0" borderId="0" xfId="0" applyFont="1"/>
    <xf numFmtId="0" fontId="18" fillId="0" borderId="15" xfId="0" applyFont="1" applyBorder="1"/>
    <xf numFmtId="0" fontId="19" fillId="0" borderId="15" xfId="0" applyFont="1" applyBorder="1"/>
    <xf numFmtId="0" fontId="19" fillId="0" borderId="15" xfId="0" applyFont="1" applyBorder="1" applyProtection="1"/>
    <xf numFmtId="0" fontId="0" fillId="0" borderId="61" xfId="0" applyBorder="1" applyAlignment="1">
      <alignment wrapText="1"/>
    </xf>
    <xf numFmtId="0" fontId="1" fillId="0" borderId="62" xfId="0" applyFont="1" applyBorder="1" applyAlignment="1">
      <alignment wrapText="1"/>
    </xf>
    <xf numFmtId="164" fontId="19" fillId="0" borderId="41" xfId="0" applyNumberFormat="1" applyFont="1" applyBorder="1"/>
    <xf numFmtId="0" fontId="1" fillId="0" borderId="6" xfId="0" applyFont="1" applyBorder="1"/>
    <xf numFmtId="164" fontId="0" fillId="0" borderId="8" xfId="0" applyNumberFormat="1" applyBorder="1"/>
    <xf numFmtId="0" fontId="1" fillId="4" borderId="19" xfId="0" applyFont="1" applyFill="1" applyBorder="1" applyAlignment="1" applyProtection="1">
      <alignment vertical="center" shrinkToFit="1"/>
    </xf>
    <xf numFmtId="0" fontId="6" fillId="0" borderId="0" xfId="0" applyFont="1"/>
    <xf numFmtId="10" fontId="0" fillId="0" borderId="15" xfId="0" applyNumberFormat="1" applyBorder="1"/>
    <xf numFmtId="0" fontId="0" fillId="0" borderId="60" xfId="0" applyBorder="1"/>
    <xf numFmtId="164" fontId="0" fillId="0" borderId="60" xfId="0" applyNumberFormat="1" applyBorder="1"/>
    <xf numFmtId="164" fontId="0" fillId="0" borderId="42" xfId="0" applyNumberFormat="1" applyBorder="1" applyAlignment="1">
      <alignment vertical="center"/>
    </xf>
    <xf numFmtId="9" fontId="0" fillId="0" borderId="0" xfId="0" applyNumberFormat="1" applyBorder="1"/>
    <xf numFmtId="9" fontId="0" fillId="0" borderId="18" xfId="0" applyNumberFormat="1" applyBorder="1"/>
    <xf numFmtId="0" fontId="1" fillId="0" borderId="67" xfId="0" applyFont="1" applyBorder="1"/>
    <xf numFmtId="0" fontId="0" fillId="0" borderId="67" xfId="0" applyBorder="1"/>
    <xf numFmtId="164" fontId="0" fillId="0" borderId="67" xfId="0" applyNumberFormat="1" applyBorder="1"/>
    <xf numFmtId="0" fontId="1" fillId="0" borderId="32" xfId="0" applyFont="1" applyBorder="1"/>
    <xf numFmtId="42" fontId="0" fillId="0" borderId="45" xfId="0" applyNumberFormat="1" applyBorder="1"/>
    <xf numFmtId="9" fontId="0" fillId="0" borderId="67" xfId="0" applyNumberFormat="1" applyBorder="1"/>
    <xf numFmtId="0" fontId="7" fillId="0" borderId="15" xfId="0" applyFont="1" applyBorder="1"/>
    <xf numFmtId="164" fontId="0" fillId="0" borderId="15" xfId="0" applyNumberFormat="1" applyFont="1" applyBorder="1"/>
    <xf numFmtId="164" fontId="1" fillId="0" borderId="15" xfId="0" applyNumberFormat="1" applyFont="1" applyBorder="1"/>
    <xf numFmtId="0" fontId="22" fillId="0" borderId="15" xfId="0" applyFont="1" applyBorder="1"/>
    <xf numFmtId="9" fontId="0" fillId="0" borderId="31" xfId="0" applyNumberFormat="1" applyBorder="1"/>
    <xf numFmtId="9" fontId="0" fillId="0" borderId="1" xfId="0" applyNumberFormat="1" applyBorder="1"/>
    <xf numFmtId="0" fontId="0" fillId="0" borderId="0" xfId="0" applyBorder="1" applyAlignment="1">
      <alignment horizontal="center" vertical="center" wrapText="1"/>
    </xf>
    <xf numFmtId="0" fontId="0" fillId="0" borderId="18" xfId="0"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0" fontId="0" fillId="0" borderId="8" xfId="0" applyBorder="1" applyAlignment="1">
      <alignment horizontal="center" vertical="center" wrapText="1"/>
    </xf>
    <xf numFmtId="0" fontId="0" fillId="0" borderId="69" xfId="0" applyBorder="1"/>
    <xf numFmtId="3" fontId="19" fillId="0" borderId="15" xfId="0" applyNumberFormat="1" applyFont="1" applyBorder="1" applyProtection="1"/>
    <xf numFmtId="1" fontId="19" fillId="0" borderId="15" xfId="0" applyNumberFormat="1" applyFont="1" applyBorder="1" applyProtection="1"/>
    <xf numFmtId="1" fontId="19" fillId="0" borderId="15" xfId="0" applyNumberFormat="1" applyFont="1" applyBorder="1" applyProtection="1">
      <protection locked="0"/>
    </xf>
    <xf numFmtId="0" fontId="0" fillId="0" borderId="0" xfId="0" applyAlignment="1">
      <alignment horizontal="left" vertical="top" wrapText="1"/>
    </xf>
    <xf numFmtId="3" fontId="19" fillId="0" borderId="24" xfId="0" applyNumberFormat="1" applyFont="1" applyBorder="1" applyProtection="1"/>
    <xf numFmtId="0" fontId="0" fillId="0" borderId="25" xfId="0" applyBorder="1" applyAlignment="1">
      <alignment horizontal="left" vertical="top" wrapText="1"/>
    </xf>
    <xf numFmtId="0" fontId="0" fillId="0" borderId="27" xfId="0" applyBorder="1" applyAlignment="1">
      <alignment horizontal="left" vertical="top" wrapText="1"/>
    </xf>
    <xf numFmtId="3" fontId="19" fillId="0" borderId="15" xfId="0" applyNumberFormat="1" applyFont="1" applyBorder="1" applyProtection="1">
      <protection locked="0"/>
    </xf>
    <xf numFmtId="0" fontId="0" fillId="0" borderId="17" xfId="0" applyBorder="1" applyAlignment="1">
      <alignment horizontal="left" vertical="center" wrapText="1"/>
    </xf>
    <xf numFmtId="0" fontId="7" fillId="0" borderId="17" xfId="0" applyFont="1" applyBorder="1" applyAlignment="1">
      <alignment horizontal="left" vertical="center" wrapText="1"/>
    </xf>
    <xf numFmtId="0" fontId="0" fillId="0" borderId="72" xfId="0" applyBorder="1"/>
    <xf numFmtId="164" fontId="0" fillId="0" borderId="72" xfId="0" applyNumberFormat="1" applyBorder="1"/>
    <xf numFmtId="0" fontId="0" fillId="0" borderId="73" xfId="0" applyBorder="1"/>
    <xf numFmtId="164" fontId="0" fillId="0" borderId="73" xfId="0" applyNumberFormat="1" applyBorder="1"/>
    <xf numFmtId="165" fontId="0" fillId="0" borderId="72" xfId="0" applyNumberFormat="1" applyBorder="1"/>
    <xf numFmtId="0" fontId="1" fillId="0" borderId="0" xfId="0" applyFont="1" applyFill="1" applyBorder="1"/>
    <xf numFmtId="1" fontId="19" fillId="0" borderId="19" xfId="0" applyNumberFormat="1" applyFont="1" applyBorder="1" applyProtection="1"/>
    <xf numFmtId="1" fontId="19" fillId="0" borderId="19" xfId="0" applyNumberFormat="1" applyFont="1" applyBorder="1" applyProtection="1">
      <protection locked="0"/>
    </xf>
    <xf numFmtId="0" fontId="7" fillId="0" borderId="74" xfId="0" applyFont="1" applyBorder="1" applyAlignment="1">
      <alignment wrapText="1"/>
    </xf>
    <xf numFmtId="0" fontId="1" fillId="0" borderId="69" xfId="0" applyFont="1" applyBorder="1" applyAlignment="1">
      <alignment wrapText="1"/>
    </xf>
    <xf numFmtId="0" fontId="1" fillId="0" borderId="75" xfId="0" applyFont="1" applyBorder="1" applyAlignment="1">
      <alignment wrapText="1"/>
    </xf>
    <xf numFmtId="164" fontId="0" fillId="0" borderId="71" xfId="0" applyNumberFormat="1" applyBorder="1"/>
    <xf numFmtId="0" fontId="1" fillId="0" borderId="14" xfId="0" applyFont="1" applyBorder="1" applyAlignment="1">
      <alignment wrapText="1"/>
    </xf>
    <xf numFmtId="0" fontId="0" fillId="0" borderId="0" xfId="0" applyFill="1" applyBorder="1"/>
    <xf numFmtId="1" fontId="1" fillId="0" borderId="0" xfId="0" applyNumberFormat="1" applyFont="1" applyBorder="1"/>
    <xf numFmtId="1" fontId="0" fillId="0" borderId="14" xfId="0" applyNumberFormat="1" applyBorder="1"/>
    <xf numFmtId="0" fontId="1" fillId="0" borderId="22" xfId="0" applyFont="1" applyBorder="1" applyAlignment="1"/>
    <xf numFmtId="0" fontId="0" fillId="0" borderId="23" xfId="0" applyBorder="1" applyAlignment="1"/>
    <xf numFmtId="0" fontId="1" fillId="0" borderId="15" xfId="0" applyFont="1" applyBorder="1" applyAlignment="1">
      <alignment horizontal="center" vertical="center" textRotation="90"/>
    </xf>
    <xf numFmtId="0" fontId="1" fillId="0" borderId="15" xfId="0" applyFont="1" applyBorder="1" applyAlignment="1">
      <alignment horizontal="center" vertical="center" textRotation="90" wrapText="1"/>
    </xf>
    <xf numFmtId="0" fontId="1" fillId="0" borderId="15" xfId="0" applyFont="1" applyFill="1" applyBorder="1" applyAlignment="1">
      <alignment horizontal="center" vertical="center" textRotation="90" wrapText="1"/>
    </xf>
    <xf numFmtId="0" fontId="0" fillId="0" borderId="20" xfId="0" applyFill="1" applyBorder="1" applyProtection="1">
      <protection locked="0"/>
    </xf>
    <xf numFmtId="0" fontId="0" fillId="0" borderId="0" xfId="0" applyAlignment="1"/>
    <xf numFmtId="0" fontId="3" fillId="0" borderId="0" xfId="0" applyFont="1" applyBorder="1" applyAlignment="1">
      <alignment horizontal="center" vertical="center" wrapText="1"/>
    </xf>
    <xf numFmtId="0" fontId="0" fillId="0" borderId="0" xfId="0" applyAlignment="1"/>
    <xf numFmtId="0" fontId="5" fillId="0" borderId="0" xfId="0" applyFont="1" applyBorder="1" applyAlignment="1"/>
    <xf numFmtId="0" fontId="0" fillId="0" borderId="69" xfId="0" applyBorder="1" applyAlignment="1"/>
    <xf numFmtId="0" fontId="0" fillId="0" borderId="18" xfId="0" applyBorder="1" applyAlignment="1">
      <alignment horizontal="center" vertical="center" wrapText="1"/>
    </xf>
    <xf numFmtId="0" fontId="1" fillId="0" borderId="15" xfId="0" applyNumberFormat="1" applyFont="1" applyBorder="1" applyAlignment="1">
      <alignment horizontal="center" vertical="center"/>
    </xf>
    <xf numFmtId="0" fontId="1" fillId="0" borderId="15" xfId="0" applyFont="1" applyBorder="1" applyAlignment="1">
      <alignment textRotation="90" wrapText="1"/>
    </xf>
    <xf numFmtId="0" fontId="1" fillId="0" borderId="15" xfId="0" applyFont="1" applyBorder="1" applyAlignment="1">
      <alignment horizontal="center" vertical="center"/>
    </xf>
    <xf numFmtId="0" fontId="1" fillId="0" borderId="15" xfId="0" applyFont="1" applyBorder="1" applyAlignment="1">
      <alignment horizontal="center" vertical="center" wrapText="1"/>
    </xf>
    <xf numFmtId="0" fontId="0" fillId="0" borderId="15" xfId="0" applyBorder="1" applyAlignment="1">
      <alignment wrapText="1"/>
    </xf>
    <xf numFmtId="0" fontId="1" fillId="0" borderId="19" xfId="0" applyFont="1" applyBorder="1" applyAlignment="1">
      <alignment horizontal="center" vertical="center" textRotation="90" wrapText="1" shrinkToFit="1"/>
    </xf>
    <xf numFmtId="9" fontId="0" fillId="0" borderId="0" xfId="0" applyNumberFormat="1"/>
    <xf numFmtId="0" fontId="1" fillId="0" borderId="85" xfId="0" applyFont="1" applyBorder="1"/>
    <xf numFmtId="0" fontId="1" fillId="0" borderId="86" xfId="0" applyFont="1" applyFill="1" applyBorder="1"/>
    <xf numFmtId="0" fontId="1" fillId="0" borderId="87" xfId="0" applyFont="1" applyFill="1" applyBorder="1"/>
    <xf numFmtId="2" fontId="1" fillId="0" borderId="72" xfId="0" applyNumberFormat="1" applyFont="1" applyBorder="1"/>
    <xf numFmtId="9" fontId="0" fillId="0" borderId="53" xfId="0" applyNumberFormat="1" applyBorder="1"/>
    <xf numFmtId="0" fontId="1" fillId="0" borderId="72" xfId="0" applyFont="1" applyBorder="1"/>
    <xf numFmtId="0" fontId="1" fillId="0" borderId="68" xfId="0" applyFont="1" applyBorder="1"/>
    <xf numFmtId="9" fontId="0" fillId="0" borderId="88" xfId="0" applyNumberFormat="1" applyBorder="1"/>
    <xf numFmtId="9" fontId="0" fillId="0" borderId="89" xfId="0" applyNumberFormat="1" applyBorder="1"/>
    <xf numFmtId="0" fontId="1" fillId="0" borderId="53" xfId="0" applyFont="1" applyBorder="1"/>
    <xf numFmtId="2" fontId="1" fillId="0" borderId="68" xfId="0" applyNumberFormat="1" applyFont="1" applyBorder="1"/>
    <xf numFmtId="2" fontId="1" fillId="0" borderId="88" xfId="0" applyNumberFormat="1" applyFont="1" applyBorder="1"/>
    <xf numFmtId="2" fontId="1" fillId="0" borderId="89" xfId="0" applyNumberFormat="1" applyFont="1" applyBorder="1"/>
    <xf numFmtId="0" fontId="1" fillId="0" borderId="72" xfId="0" applyFont="1" applyFill="1" applyBorder="1"/>
    <xf numFmtId="0" fontId="1" fillId="0" borderId="68" xfId="0" applyFont="1" applyFill="1" applyBorder="1"/>
    <xf numFmtId="0" fontId="0" fillId="0" borderId="22" xfId="0" applyFont="1" applyBorder="1"/>
    <xf numFmtId="0" fontId="0" fillId="0" borderId="93" xfId="0" applyFont="1" applyBorder="1"/>
    <xf numFmtId="0" fontId="0" fillId="0" borderId="79" xfId="0" applyBorder="1"/>
    <xf numFmtId="0" fontId="1" fillId="0" borderId="63" xfId="0" applyFont="1" applyBorder="1"/>
    <xf numFmtId="0" fontId="0" fillId="0" borderId="94" xfId="0" applyBorder="1"/>
    <xf numFmtId="0" fontId="1" fillId="0" borderId="92" xfId="0" applyFont="1" applyBorder="1"/>
    <xf numFmtId="0" fontId="0" fillId="0" borderId="78" xfId="0" applyBorder="1"/>
    <xf numFmtId="0" fontId="0" fillId="0" borderId="91" xfId="0" applyBorder="1"/>
    <xf numFmtId="0" fontId="0" fillId="0" borderId="77" xfId="0" applyBorder="1"/>
    <xf numFmtId="0" fontId="0" fillId="0" borderId="53" xfId="0" applyBorder="1"/>
    <xf numFmtId="2" fontId="0" fillId="0" borderId="88" xfId="0" applyNumberFormat="1" applyBorder="1"/>
    <xf numFmtId="0" fontId="0" fillId="0" borderId="68" xfId="0" applyFill="1" applyBorder="1"/>
    <xf numFmtId="0" fontId="0" fillId="0" borderId="88" xfId="0" applyBorder="1"/>
    <xf numFmtId="0" fontId="0" fillId="0" borderId="89" xfId="0" applyBorder="1"/>
    <xf numFmtId="0" fontId="0" fillId="0" borderId="93" xfId="0" applyBorder="1"/>
    <xf numFmtId="0" fontId="0" fillId="0" borderId="95" xfId="0" applyBorder="1" applyAlignment="1"/>
    <xf numFmtId="0" fontId="1" fillId="0" borderId="52" xfId="0" applyFont="1" applyBorder="1"/>
    <xf numFmtId="10" fontId="0" fillId="0" borderId="53" xfId="0" applyNumberFormat="1" applyBorder="1"/>
    <xf numFmtId="3" fontId="0" fillId="0" borderId="0" xfId="0" applyNumberFormat="1" applyBorder="1"/>
    <xf numFmtId="165" fontId="0" fillId="0" borderId="0" xfId="0" applyNumberFormat="1" applyBorder="1"/>
    <xf numFmtId="164" fontId="0" fillId="0" borderId="26" xfId="0" applyNumberFormat="1" applyBorder="1"/>
    <xf numFmtId="1" fontId="0" fillId="0" borderId="31" xfId="0" applyNumberFormat="1" applyBorder="1"/>
    <xf numFmtId="3" fontId="0" fillId="0" borderId="60" xfId="0" applyNumberFormat="1" applyBorder="1"/>
    <xf numFmtId="0" fontId="0" fillId="0" borderId="76" xfId="0" applyBorder="1"/>
    <xf numFmtId="2" fontId="0" fillId="0" borderId="98" xfId="0" applyNumberFormat="1" applyBorder="1"/>
    <xf numFmtId="2" fontId="0" fillId="0" borderId="99" xfId="0" applyNumberFormat="1" applyBorder="1"/>
    <xf numFmtId="2" fontId="0" fillId="0" borderId="100" xfId="0" applyNumberFormat="1" applyBorder="1"/>
    <xf numFmtId="0" fontId="1" fillId="0" borderId="96" xfId="0" applyFont="1" applyBorder="1"/>
    <xf numFmtId="0" fontId="1" fillId="0" borderId="86" xfId="0" applyFont="1" applyBorder="1"/>
    <xf numFmtId="0" fontId="1" fillId="0" borderId="97" xfId="0" applyFont="1" applyBorder="1"/>
    <xf numFmtId="0" fontId="1" fillId="0" borderId="41" xfId="0" applyFont="1" applyBorder="1"/>
    <xf numFmtId="9" fontId="0" fillId="0" borderId="86" xfId="0" applyNumberFormat="1" applyFont="1" applyBorder="1" applyAlignment="1"/>
    <xf numFmtId="165" fontId="0" fillId="0" borderId="97" xfId="0" applyNumberFormat="1" applyFont="1" applyBorder="1" applyAlignment="1"/>
    <xf numFmtId="9" fontId="0" fillId="0" borderId="15" xfId="0" applyNumberFormat="1" applyFont="1" applyBorder="1" applyAlignment="1"/>
    <xf numFmtId="9" fontId="0" fillId="0" borderId="99" xfId="0" applyNumberFormat="1" applyFont="1" applyBorder="1"/>
    <xf numFmtId="9" fontId="0" fillId="0" borderId="84" xfId="0" applyNumberFormat="1" applyFont="1" applyBorder="1"/>
    <xf numFmtId="9" fontId="0" fillId="0" borderId="15" xfId="0" applyNumberFormat="1" applyFont="1" applyBorder="1"/>
    <xf numFmtId="165" fontId="0" fillId="0" borderId="53" xfId="0" applyNumberFormat="1" applyFont="1" applyBorder="1" applyAlignment="1"/>
    <xf numFmtId="165" fontId="0" fillId="0" borderId="101" xfId="0" applyNumberFormat="1" applyFont="1" applyBorder="1"/>
    <xf numFmtId="164" fontId="0" fillId="0" borderId="102" xfId="0" applyNumberFormat="1" applyBorder="1"/>
    <xf numFmtId="164" fontId="0" fillId="0" borderId="24" xfId="0" applyNumberFormat="1" applyBorder="1"/>
    <xf numFmtId="0" fontId="0" fillId="0" borderId="103" xfId="0" applyBorder="1"/>
    <xf numFmtId="164" fontId="0" fillId="0" borderId="103" xfId="0" applyNumberFormat="1" applyBorder="1"/>
    <xf numFmtId="0" fontId="5" fillId="0" borderId="18" xfId="0" applyFont="1" applyBorder="1"/>
    <xf numFmtId="164" fontId="0" fillId="0" borderId="100" xfId="0" applyNumberFormat="1" applyBorder="1"/>
    <xf numFmtId="0" fontId="0" fillId="0" borderId="17" xfId="0" applyBorder="1" applyAlignment="1"/>
    <xf numFmtId="0" fontId="7" fillId="0" borderId="18" xfId="0" applyFont="1" applyBorder="1" applyAlignment="1">
      <alignment wrapText="1"/>
    </xf>
    <xf numFmtId="0" fontId="7" fillId="0" borderId="51" xfId="0" applyFont="1" applyBorder="1" applyAlignment="1">
      <alignment wrapText="1"/>
    </xf>
    <xf numFmtId="0" fontId="0" fillId="0" borderId="80" xfId="0" applyBorder="1" applyAlignment="1"/>
    <xf numFmtId="0" fontId="7" fillId="0" borderId="18" xfId="0" applyFont="1" applyBorder="1" applyAlignment="1">
      <alignment horizontal="center" vertical="center" wrapText="1"/>
    </xf>
    <xf numFmtId="165" fontId="0" fillId="0" borderId="24" xfId="0" applyNumberFormat="1" applyBorder="1"/>
    <xf numFmtId="0" fontId="0" fillId="0" borderId="104" xfId="0" applyBorder="1"/>
    <xf numFmtId="0" fontId="14" fillId="0" borderId="51" xfId="0" applyFont="1" applyBorder="1"/>
    <xf numFmtId="0" fontId="1" fillId="0" borderId="105" xfId="0" applyFont="1" applyBorder="1" applyAlignment="1">
      <alignment wrapText="1"/>
    </xf>
    <xf numFmtId="0" fontId="0" fillId="0" borderId="107" xfId="0" applyBorder="1"/>
    <xf numFmtId="164" fontId="0" fillId="0" borderId="107" xfId="0" applyNumberFormat="1" applyBorder="1"/>
    <xf numFmtId="0" fontId="1" fillId="0" borderId="59" xfId="0" applyFont="1" applyBorder="1" applyAlignment="1">
      <alignment wrapText="1"/>
    </xf>
    <xf numFmtId="0" fontId="1" fillId="0" borderId="8" xfId="0" applyFont="1" applyBorder="1"/>
    <xf numFmtId="0" fontId="0" fillId="0" borderId="84" xfId="0" applyBorder="1"/>
    <xf numFmtId="0" fontId="1" fillId="0" borderId="53" xfId="0" applyFont="1" applyFill="1" applyBorder="1"/>
    <xf numFmtId="0" fontId="0" fillId="0" borderId="68" xfId="0" applyBorder="1"/>
    <xf numFmtId="10" fontId="1" fillId="0" borderId="108" xfId="0" applyNumberFormat="1" applyFont="1" applyFill="1" applyBorder="1"/>
    <xf numFmtId="0" fontId="1" fillId="0" borderId="67" xfId="0" applyFont="1" applyFill="1" applyBorder="1"/>
    <xf numFmtId="165" fontId="0" fillId="0" borderId="0" xfId="0" applyNumberFormat="1"/>
    <xf numFmtId="165" fontId="0" fillId="0" borderId="22" xfId="0" applyNumberFormat="1" applyBorder="1"/>
    <xf numFmtId="6" fontId="0" fillId="0" borderId="0" xfId="0" applyNumberFormat="1"/>
    <xf numFmtId="8" fontId="0" fillId="0" borderId="0" xfId="0" applyNumberFormat="1"/>
    <xf numFmtId="0" fontId="14" fillId="0" borderId="0" xfId="0" applyFont="1"/>
    <xf numFmtId="0" fontId="0" fillId="0" borderId="15" xfId="0" applyNumberFormat="1" applyBorder="1"/>
    <xf numFmtId="0" fontId="0" fillId="0" borderId="20" xfId="0" applyNumberFormat="1" applyFill="1" applyBorder="1"/>
    <xf numFmtId="164" fontId="0" fillId="0" borderId="60" xfId="0" applyNumberFormat="1" applyBorder="1" applyAlignment="1">
      <alignment vertical="center"/>
    </xf>
    <xf numFmtId="0" fontId="0" fillId="0" borderId="17" xfId="0" applyFill="1" applyBorder="1"/>
    <xf numFmtId="9" fontId="0" fillId="0" borderId="26" xfId="0" applyNumberFormat="1" applyBorder="1"/>
    <xf numFmtId="0" fontId="1" fillId="0" borderId="0" xfId="0" applyFont="1" applyAlignment="1"/>
    <xf numFmtId="0" fontId="1" fillId="0" borderId="0" xfId="0" applyFont="1" applyBorder="1" applyAlignment="1"/>
    <xf numFmtId="0" fontId="1" fillId="0" borderId="21" xfId="0" applyFont="1" applyBorder="1" applyAlignment="1"/>
    <xf numFmtId="164" fontId="19" fillId="0" borderId="15" xfId="0" applyNumberFormat="1" applyFont="1" applyBorder="1" applyAlignment="1" applyProtection="1">
      <alignment horizontal="center" vertical="center"/>
    </xf>
    <xf numFmtId="6" fontId="19" fillId="0" borderId="15" xfId="0" applyNumberFormat="1" applyFont="1" applyBorder="1" applyAlignment="1" applyProtection="1">
      <alignment horizontal="center" vertical="center"/>
    </xf>
    <xf numFmtId="0" fontId="19" fillId="0" borderId="20" xfId="0" applyFont="1" applyBorder="1" applyAlignment="1" applyProtection="1">
      <alignment horizontal="center" vertical="center"/>
    </xf>
    <xf numFmtId="164" fontId="19" fillId="0" borderId="39" xfId="0" applyNumberFormat="1" applyFont="1" applyBorder="1" applyAlignment="1" applyProtection="1">
      <alignment horizontal="center" vertical="center"/>
    </xf>
    <xf numFmtId="0" fontId="19" fillId="0" borderId="38"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76" xfId="0" applyFont="1" applyBorder="1" applyAlignment="1" applyProtection="1">
      <alignment horizontal="center" vertical="center"/>
      <protection locked="0"/>
    </xf>
    <xf numFmtId="164" fontId="0" fillId="0" borderId="60" xfId="0" applyNumberFormat="1" applyBorder="1" applyAlignment="1">
      <alignment horizontal="center" vertical="center"/>
    </xf>
    <xf numFmtId="165" fontId="0" fillId="0" borderId="60" xfId="0" applyNumberFormat="1" applyBorder="1" applyAlignment="1">
      <alignment horizontal="center" vertical="center"/>
    </xf>
    <xf numFmtId="164" fontId="0" fillId="0" borderId="27" xfId="0" applyNumberFormat="1" applyBorder="1" applyAlignment="1">
      <alignment horizontal="center" vertical="center"/>
    </xf>
    <xf numFmtId="0" fontId="1" fillId="0" borderId="78" xfId="0" applyFont="1" applyBorder="1"/>
    <xf numFmtId="0" fontId="1" fillId="0" borderId="77" xfId="0" applyFont="1" applyBorder="1" applyAlignment="1">
      <alignment wrapText="1"/>
    </xf>
    <xf numFmtId="0" fontId="1" fillId="0" borderId="73" xfId="0" applyFont="1" applyBorder="1"/>
    <xf numFmtId="0" fontId="0" fillId="0" borderId="80" xfId="0" applyBorder="1"/>
    <xf numFmtId="0" fontId="1" fillId="0" borderId="110" xfId="0" applyFont="1" applyBorder="1"/>
    <xf numFmtId="164" fontId="19" fillId="0" borderId="111" xfId="0" applyNumberFormat="1" applyFont="1" applyBorder="1" applyAlignment="1" applyProtection="1">
      <alignment horizontal="center" vertical="center"/>
    </xf>
    <xf numFmtId="164" fontId="19" fillId="0" borderId="112" xfId="0" applyNumberFormat="1" applyFont="1" applyBorder="1" applyAlignment="1" applyProtection="1">
      <alignment horizontal="center" vertical="center"/>
      <protection locked="0"/>
    </xf>
    <xf numFmtId="164" fontId="19" fillId="0" borderId="113" xfId="0" applyNumberFormat="1" applyFont="1" applyBorder="1" applyAlignment="1" applyProtection="1">
      <alignment horizontal="center" vertical="center"/>
      <protection locked="0"/>
    </xf>
    <xf numFmtId="164" fontId="19" fillId="0" borderId="114" xfId="0" applyNumberFormat="1" applyFont="1" applyBorder="1" applyAlignment="1" applyProtection="1">
      <alignment horizontal="center" vertical="center"/>
      <protection locked="0"/>
    </xf>
    <xf numFmtId="164" fontId="19" fillId="0" borderId="53" xfId="0" applyNumberFormat="1" applyFont="1" applyBorder="1" applyAlignment="1" applyProtection="1">
      <alignment horizontal="center" vertical="center"/>
    </xf>
    <xf numFmtId="164" fontId="19" fillId="0" borderId="47" xfId="0" applyNumberFormat="1" applyFont="1" applyBorder="1" applyAlignment="1" applyProtection="1">
      <alignment horizontal="center" vertical="center"/>
    </xf>
    <xf numFmtId="164" fontId="19" fillId="0" borderId="114" xfId="0" applyNumberFormat="1" applyFont="1" applyBorder="1" applyAlignment="1" applyProtection="1">
      <alignment horizontal="center" vertical="center"/>
    </xf>
    <xf numFmtId="165" fontId="0" fillId="0" borderId="0" xfId="0" applyNumberFormat="1" applyAlignment="1">
      <alignment wrapText="1"/>
    </xf>
    <xf numFmtId="0" fontId="10" fillId="0" borderId="19" xfId="0" applyFont="1" applyBorder="1" applyProtection="1"/>
    <xf numFmtId="165" fontId="0" fillId="0" borderId="27" xfId="0" applyNumberFormat="1" applyBorder="1" applyAlignment="1">
      <alignment horizontal="center" vertical="center"/>
    </xf>
    <xf numFmtId="0" fontId="1" fillId="0" borderId="10" xfId="0" applyFont="1" applyBorder="1" applyAlignment="1">
      <alignment vertical="top" wrapText="1"/>
    </xf>
    <xf numFmtId="0" fontId="0" fillId="0" borderId="1" xfId="0" applyBorder="1" applyAlignment="1">
      <alignment vertical="top" wrapText="1"/>
    </xf>
    <xf numFmtId="0" fontId="1" fillId="0" borderId="22" xfId="0" applyFont="1" applyBorder="1" applyAlignment="1">
      <alignment wrapText="1"/>
    </xf>
    <xf numFmtId="0" fontId="0" fillId="0" borderId="23" xfId="0" applyBorder="1" applyAlignment="1">
      <alignment wrapText="1"/>
    </xf>
    <xf numFmtId="0" fontId="0" fillId="0" borderId="24" xfId="0" applyBorder="1" applyAlignment="1">
      <alignment wrapText="1"/>
    </xf>
    <xf numFmtId="0" fontId="1" fillId="0" borderId="22" xfId="0" applyFont="1" applyBorder="1" applyAlignment="1"/>
    <xf numFmtId="0" fontId="0" fillId="0" borderId="23" xfId="0" applyBorder="1" applyAlignment="1"/>
    <xf numFmtId="0" fontId="0" fillId="0" borderId="24" xfId="0" applyBorder="1" applyAlignment="1"/>
    <xf numFmtId="0" fontId="3" fillId="0" borderId="37"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wrapText="1"/>
    </xf>
    <xf numFmtId="0" fontId="0" fillId="0" borderId="1" xfId="0" applyBorder="1" applyAlignment="1">
      <alignment wrapText="1"/>
    </xf>
    <xf numFmtId="0" fontId="9" fillId="0" borderId="22" xfId="0" applyFont="1" applyBorder="1" applyAlignment="1"/>
    <xf numFmtId="0" fontId="10" fillId="0" borderId="24" xfId="0" applyFont="1" applyBorder="1" applyAlignment="1"/>
    <xf numFmtId="0" fontId="1" fillId="0" borderId="35" xfId="0" applyFont="1" applyBorder="1" applyAlignment="1">
      <alignment vertical="center" textRotation="90" shrinkToFit="1"/>
    </xf>
    <xf numFmtId="0" fontId="0" fillId="0" borderId="16" xfId="0" applyBorder="1" applyAlignment="1"/>
    <xf numFmtId="0" fontId="0" fillId="0" borderId="13" xfId="0" applyBorder="1" applyAlignment="1"/>
    <xf numFmtId="0" fontId="0" fillId="0" borderId="21" xfId="0" applyBorder="1" applyAlignment="1"/>
    <xf numFmtId="0" fontId="0" fillId="0" borderId="0" xfId="0" applyAlignment="1"/>
    <xf numFmtId="0" fontId="0" fillId="0" borderId="14" xfId="0" applyBorder="1" applyAlignment="1"/>
    <xf numFmtId="0" fontId="0" fillId="0" borderId="33" xfId="0" applyBorder="1" applyAlignment="1"/>
    <xf numFmtId="0" fontId="0" fillId="0" borderId="1" xfId="0" applyBorder="1" applyAlignment="1"/>
    <xf numFmtId="0" fontId="0" fillId="0" borderId="34" xfId="0" applyBorder="1" applyAlignment="1"/>
    <xf numFmtId="0" fontId="1" fillId="0" borderId="90" xfId="0" applyFont="1" applyBorder="1" applyAlignment="1"/>
    <xf numFmtId="0" fontId="0" fillId="0" borderId="78" xfId="0" applyBorder="1" applyAlignment="1"/>
    <xf numFmtId="0" fontId="0" fillId="0" borderId="77" xfId="0" applyBorder="1" applyAlignment="1"/>
    <xf numFmtId="0" fontId="1" fillId="0" borderId="63" xfId="0" applyFont="1" applyBorder="1" applyAlignment="1"/>
    <xf numFmtId="0" fontId="0" fillId="0" borderId="63" xfId="0" applyBorder="1" applyAlignment="1"/>
    <xf numFmtId="0" fontId="0" fillId="0" borderId="64" xfId="0" applyBorder="1" applyAlignment="1"/>
    <xf numFmtId="0" fontId="1" fillId="0" borderId="90" xfId="0" applyFont="1" applyBorder="1" applyAlignment="1">
      <alignment horizontal="center" vertical="center" wrapText="1"/>
    </xf>
    <xf numFmtId="0" fontId="1" fillId="0" borderId="91"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0" fillId="0" borderId="83" xfId="0" applyBorder="1" applyAlignment="1">
      <alignment horizontal="center" vertical="center" wrapText="1"/>
    </xf>
    <xf numFmtId="0" fontId="0" fillId="0" borderId="78" xfId="0" applyBorder="1" applyAlignment="1">
      <alignment horizontal="center" vertical="center" wrapText="1"/>
    </xf>
    <xf numFmtId="0" fontId="0" fillId="0" borderId="77" xfId="0" applyBorder="1" applyAlignment="1">
      <alignment horizontal="center" vertical="center" wrapText="1"/>
    </xf>
    <xf numFmtId="0" fontId="1" fillId="0" borderId="109"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79" xfId="0" applyFont="1" applyBorder="1" applyAlignment="1">
      <alignment wrapText="1"/>
    </xf>
    <xf numFmtId="0" fontId="1" fillId="0" borderId="39" xfId="0" applyFont="1" applyBorder="1" applyAlignment="1">
      <alignment wrapText="1"/>
    </xf>
    <xf numFmtId="0" fontId="0" fillId="0" borderId="19" xfId="0" applyBorder="1" applyAlignment="1"/>
    <xf numFmtId="0" fontId="0" fillId="0" borderId="39" xfId="0" applyBorder="1" applyAlignment="1"/>
    <xf numFmtId="0" fontId="1" fillId="0" borderId="15" xfId="0" applyFont="1" applyBorder="1" applyAlignment="1"/>
    <xf numFmtId="0" fontId="0" fillId="0" borderId="15" xfId="0" applyBorder="1" applyAlignment="1"/>
    <xf numFmtId="0" fontId="14" fillId="0" borderId="22" xfId="0" applyFont="1" applyBorder="1" applyAlignment="1"/>
    <xf numFmtId="0" fontId="1" fillId="0" borderId="23" xfId="0" applyFont="1" applyBorder="1" applyAlignment="1"/>
    <xf numFmtId="0" fontId="1" fillId="0" borderId="24" xfId="0" applyFont="1" applyBorder="1" applyAlignment="1"/>
    <xf numFmtId="0" fontId="0" fillId="0" borderId="26" xfId="0" applyBorder="1" applyAlignment="1"/>
    <xf numFmtId="0" fontId="0" fillId="0" borderId="27" xfId="0" applyBorder="1" applyAlignment="1"/>
    <xf numFmtId="0" fontId="7" fillId="0" borderId="17" xfId="0" applyFont="1" applyBorder="1" applyAlignment="1"/>
    <xf numFmtId="0" fontId="5" fillId="0" borderId="0" xfId="0" applyFont="1" applyBorder="1" applyAlignment="1"/>
    <xf numFmtId="0" fontId="5" fillId="0" borderId="18" xfId="0" applyFont="1" applyBorder="1" applyAlignment="1"/>
    <xf numFmtId="0" fontId="7" fillId="0" borderId="9" xfId="0" applyFont="1" applyBorder="1" applyAlignment="1"/>
    <xf numFmtId="0" fontId="5" fillId="0" borderId="10" xfId="0" applyFont="1" applyBorder="1" applyAlignment="1"/>
    <xf numFmtId="0" fontId="5" fillId="0" borderId="11" xfId="0" applyFont="1" applyBorder="1" applyAlignment="1"/>
    <xf numFmtId="0" fontId="1" fillId="0" borderId="65" xfId="0" applyFont="1" applyBorder="1" applyAlignment="1">
      <alignment wrapText="1"/>
    </xf>
    <xf numFmtId="0" fontId="0" fillId="0" borderId="66" xfId="0" applyBorder="1" applyAlignment="1">
      <alignment wrapText="1"/>
    </xf>
    <xf numFmtId="0" fontId="1" fillId="0" borderId="26" xfId="0" applyFont="1" applyBorder="1" applyAlignment="1">
      <alignment horizontal="left" vertical="top" wrapText="1"/>
    </xf>
    <xf numFmtId="0" fontId="0" fillId="0" borderId="26" xfId="0" applyBorder="1" applyAlignment="1">
      <alignment horizontal="left" vertical="top" wrapText="1"/>
    </xf>
    <xf numFmtId="164" fontId="1" fillId="0" borderId="26" xfId="0" applyNumberFormat="1" applyFont="1" applyBorder="1" applyAlignment="1">
      <alignment horizontal="center" vertical="center"/>
    </xf>
    <xf numFmtId="0" fontId="0" fillId="0" borderId="27" xfId="0" applyBorder="1" applyAlignment="1">
      <alignment horizontal="center" vertical="center"/>
    </xf>
    <xf numFmtId="0" fontId="23" fillId="0" borderId="90" xfId="0" applyFont="1" applyBorder="1" applyAlignment="1">
      <alignment vertical="top" wrapText="1"/>
    </xf>
    <xf numFmtId="0" fontId="0" fillId="0" borderId="78" xfId="0" applyBorder="1" applyAlignment="1">
      <alignment vertical="top" wrapText="1"/>
    </xf>
    <xf numFmtId="0" fontId="7" fillId="0" borderId="51" xfId="0" applyFont="1" applyBorder="1" applyAlignment="1">
      <alignment horizontal="center" vertical="center" wrapText="1"/>
    </xf>
    <xf numFmtId="0" fontId="0" fillId="0" borderId="51" xfId="0" applyBorder="1" applyAlignment="1">
      <alignment horizontal="center" vertical="center" wrapText="1"/>
    </xf>
    <xf numFmtId="0" fontId="1" fillId="0" borderId="59" xfId="0" applyFont="1" applyBorder="1" applyAlignment="1">
      <alignment wrapText="1"/>
    </xf>
    <xf numFmtId="0" fontId="0" fillId="0" borderId="106" xfId="0" applyBorder="1" applyAlignment="1">
      <alignment wrapText="1"/>
    </xf>
    <xf numFmtId="0" fontId="1" fillId="0" borderId="51" xfId="0" applyFont="1" applyBorder="1" applyAlignment="1">
      <alignment horizontal="center" vertical="center" wrapText="1"/>
    </xf>
    <xf numFmtId="0" fontId="0" fillId="0" borderId="0" xfId="0" applyAlignment="1">
      <alignment horizontal="left" vertical="center"/>
    </xf>
  </cellXfs>
  <cellStyles count="2">
    <cellStyle name="Normal" xfId="0" builtinId="0"/>
    <cellStyle name="Percent" xfId="1"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Years in UK</a:t>
            </a:r>
          </a:p>
        </c:rich>
      </c:tx>
      <c:layout/>
      <c:overlay val="0"/>
    </c:title>
    <c:autoTitleDeleted val="0"/>
    <c:plotArea>
      <c:layout/>
      <c:pieChart>
        <c:varyColors val="1"/>
        <c:ser>
          <c:idx val="0"/>
          <c:order val="0"/>
          <c:dLbls>
            <c:showLegendKey val="0"/>
            <c:showVal val="0"/>
            <c:showCatName val="1"/>
            <c:showSerName val="0"/>
            <c:showPercent val="1"/>
            <c:showBubbleSize val="0"/>
            <c:showLeaderLines val="1"/>
          </c:dLbls>
          <c:cat>
            <c:strRef>
              <c:f>'Volunteers Summary'!$D$4:$D$17</c:f>
              <c:strCache>
                <c:ptCount val="14"/>
                <c:pt idx="0">
                  <c:v>Years since arrival</c:v>
                </c:pt>
                <c:pt idx="1">
                  <c:v>in UK</c:v>
                </c:pt>
                <c:pt idx="2">
                  <c:v>1</c:v>
                </c:pt>
                <c:pt idx="3">
                  <c:v>2</c:v>
                </c:pt>
                <c:pt idx="4">
                  <c:v>3</c:v>
                </c:pt>
                <c:pt idx="5">
                  <c:v>4</c:v>
                </c:pt>
                <c:pt idx="6">
                  <c:v>5</c:v>
                </c:pt>
                <c:pt idx="7">
                  <c:v>6</c:v>
                </c:pt>
                <c:pt idx="8">
                  <c:v>7</c:v>
                </c:pt>
                <c:pt idx="9">
                  <c:v>8</c:v>
                </c:pt>
                <c:pt idx="10">
                  <c:v>9</c:v>
                </c:pt>
                <c:pt idx="11">
                  <c:v>10</c:v>
                </c:pt>
                <c:pt idx="12">
                  <c:v>            &gt;10</c:v>
                </c:pt>
                <c:pt idx="13">
                  <c:v>NA</c:v>
                </c:pt>
              </c:strCache>
            </c:strRef>
          </c:cat>
          <c:val>
            <c:numRef>
              <c:f>'Volunteers Summary'!$E$4:$E$17</c:f>
              <c:numCache>
                <c:formatCode>General</c:formatCode>
                <c:ptCount val="14"/>
                <c:pt idx="2">
                  <c:v>21</c:v>
                </c:pt>
                <c:pt idx="3">
                  <c:v>5</c:v>
                </c:pt>
                <c:pt idx="4">
                  <c:v>6</c:v>
                </c:pt>
                <c:pt idx="5">
                  <c:v>5</c:v>
                </c:pt>
                <c:pt idx="6">
                  <c:v>4</c:v>
                </c:pt>
                <c:pt idx="7">
                  <c:v>5</c:v>
                </c:pt>
                <c:pt idx="8">
                  <c:v>9</c:v>
                </c:pt>
                <c:pt idx="9">
                  <c:v>10</c:v>
                </c:pt>
                <c:pt idx="10">
                  <c:v>7</c:v>
                </c:pt>
                <c:pt idx="11">
                  <c:v>4</c:v>
                </c:pt>
                <c:pt idx="12">
                  <c:v>0</c:v>
                </c:pt>
                <c:pt idx="13">
                  <c:v>14</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English language  </a:t>
            </a:r>
          </a:p>
        </c:rich>
      </c:tx>
      <c:overlay val="0"/>
    </c:title>
    <c:autoTitleDeleted val="0"/>
    <c:plotArea>
      <c:layout/>
      <c:pieChart>
        <c:varyColors val="1"/>
        <c:ser>
          <c:idx val="0"/>
          <c:order val="0"/>
          <c:tx>
            <c:strRef>
              <c:f>'Volunteers Summary'!$I$4:$I$5</c:f>
              <c:strCache>
                <c:ptCount val="1"/>
                <c:pt idx="0">
                  <c:v>English language  Nos</c:v>
                </c:pt>
              </c:strCache>
            </c:strRef>
          </c:tx>
          <c:dLbls>
            <c:showLegendKey val="0"/>
            <c:showVal val="0"/>
            <c:showCatName val="1"/>
            <c:showSerName val="0"/>
            <c:showPercent val="1"/>
            <c:showBubbleSize val="0"/>
            <c:showLeaderLines val="1"/>
          </c:dLbls>
          <c:cat>
            <c:strRef>
              <c:f>'Volunteers Summary'!$H$6:$H$15</c:f>
              <c:strCache>
                <c:ptCount val="10"/>
                <c:pt idx="0">
                  <c:v>1</c:v>
                </c:pt>
                <c:pt idx="1">
                  <c:v>2</c:v>
                </c:pt>
                <c:pt idx="2">
                  <c:v>3</c:v>
                </c:pt>
                <c:pt idx="3">
                  <c:v>4</c:v>
                </c:pt>
                <c:pt idx="4">
                  <c:v>5</c:v>
                </c:pt>
                <c:pt idx="5">
                  <c:v>6</c:v>
                </c:pt>
                <c:pt idx="6">
                  <c:v>7</c:v>
                </c:pt>
                <c:pt idx="7">
                  <c:v>8</c:v>
                </c:pt>
                <c:pt idx="8">
                  <c:v>9</c:v>
                </c:pt>
                <c:pt idx="9">
                  <c:v>NA</c:v>
                </c:pt>
              </c:strCache>
            </c:strRef>
          </c:cat>
          <c:val>
            <c:numRef>
              <c:f>'Volunteers Summary'!$I$6:$I$15</c:f>
              <c:numCache>
                <c:formatCode>General</c:formatCode>
                <c:ptCount val="10"/>
                <c:pt idx="0">
                  <c:v>3</c:v>
                </c:pt>
                <c:pt idx="1">
                  <c:v>4</c:v>
                </c:pt>
                <c:pt idx="2">
                  <c:v>6</c:v>
                </c:pt>
                <c:pt idx="3">
                  <c:v>6</c:v>
                </c:pt>
                <c:pt idx="4">
                  <c:v>38</c:v>
                </c:pt>
                <c:pt idx="5">
                  <c:v>6</c:v>
                </c:pt>
                <c:pt idx="6">
                  <c:v>8</c:v>
                </c:pt>
                <c:pt idx="7">
                  <c:v>2</c:v>
                </c:pt>
                <c:pt idx="8">
                  <c:v>10</c:v>
                </c:pt>
                <c:pt idx="9">
                  <c:v>8</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Prior Experience</a:t>
            </a:r>
          </a:p>
        </c:rich>
      </c:tx>
      <c:overlay val="0"/>
    </c:title>
    <c:autoTitleDeleted val="0"/>
    <c:plotArea>
      <c:layout/>
      <c:pieChart>
        <c:varyColors val="1"/>
        <c:ser>
          <c:idx val="0"/>
          <c:order val="0"/>
          <c:tx>
            <c:strRef>
              <c:f>'Volunteers Summary'!$K$4:$K$5</c:f>
              <c:strCache>
                <c:ptCount val="1"/>
                <c:pt idx="0">
                  <c:v>Prior Nos</c:v>
                </c:pt>
              </c:strCache>
            </c:strRef>
          </c:tx>
          <c:dLbls>
            <c:showLegendKey val="0"/>
            <c:showVal val="0"/>
            <c:showCatName val="1"/>
            <c:showSerName val="0"/>
            <c:showPercent val="1"/>
            <c:showBubbleSize val="0"/>
            <c:showLeaderLines val="1"/>
          </c:dLbls>
          <c:cat>
            <c:strRef>
              <c:f>'Volunteers Summary'!$J$6:$J$10</c:f>
              <c:strCache>
                <c:ptCount val="5"/>
                <c:pt idx="0">
                  <c:v>Stayed Home</c:v>
                </c:pt>
                <c:pt idx="1">
                  <c:v>School /coll</c:v>
                </c:pt>
                <c:pt idx="2">
                  <c:v>Worked</c:v>
                </c:pt>
                <c:pt idx="3">
                  <c:v>Other</c:v>
                </c:pt>
                <c:pt idx="4">
                  <c:v>NA</c:v>
                </c:pt>
              </c:strCache>
            </c:strRef>
          </c:cat>
          <c:val>
            <c:numRef>
              <c:f>'Volunteers Summary'!$K$6:$K$10</c:f>
              <c:numCache>
                <c:formatCode>General</c:formatCode>
                <c:ptCount val="5"/>
                <c:pt idx="0">
                  <c:v>27</c:v>
                </c:pt>
                <c:pt idx="1">
                  <c:v>33</c:v>
                </c:pt>
                <c:pt idx="2">
                  <c:v>21</c:v>
                </c:pt>
                <c:pt idx="3">
                  <c:v>1</c:v>
                </c:pt>
                <c:pt idx="4">
                  <c:v>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Education level</a:t>
            </a:r>
          </a:p>
        </c:rich>
      </c:tx>
      <c:overlay val="0"/>
    </c:title>
    <c:autoTitleDeleted val="0"/>
    <c:plotArea>
      <c:layout/>
      <c:pieChart>
        <c:varyColors val="1"/>
        <c:ser>
          <c:idx val="0"/>
          <c:order val="0"/>
          <c:tx>
            <c:strRef>
              <c:f>'Volunteers Summary'!$M$4:$M$5</c:f>
              <c:strCache>
                <c:ptCount val="1"/>
                <c:pt idx="0">
                  <c:v>Education level Nos</c:v>
                </c:pt>
              </c:strCache>
            </c:strRef>
          </c:tx>
          <c:explosion val="2"/>
          <c:dLbls>
            <c:showLegendKey val="0"/>
            <c:showVal val="0"/>
            <c:showCatName val="1"/>
            <c:showSerName val="0"/>
            <c:showPercent val="1"/>
            <c:showBubbleSize val="0"/>
            <c:showLeaderLines val="1"/>
          </c:dLbls>
          <c:cat>
            <c:strRef>
              <c:f>'Volunteers Summary'!$L$6:$L$13</c:f>
              <c:strCache>
                <c:ptCount val="8"/>
                <c:pt idx="0">
                  <c:v>School&lt;11</c:v>
                </c:pt>
                <c:pt idx="1">
                  <c:v>School&lt;14</c:v>
                </c:pt>
                <c:pt idx="2">
                  <c:v>School 15+</c:v>
                </c:pt>
                <c:pt idx="3">
                  <c:v>No School</c:v>
                </c:pt>
                <c:pt idx="4">
                  <c:v>Quals</c:v>
                </c:pt>
                <c:pt idx="5">
                  <c:v>Read&amp;write</c:v>
                </c:pt>
                <c:pt idx="6">
                  <c:v>Not r &amp; w</c:v>
                </c:pt>
                <c:pt idx="7">
                  <c:v>NA</c:v>
                </c:pt>
              </c:strCache>
            </c:strRef>
          </c:cat>
          <c:val>
            <c:numRef>
              <c:f>'Volunteers Summary'!$M$6:$M$13</c:f>
              <c:numCache>
                <c:formatCode>General</c:formatCode>
                <c:ptCount val="8"/>
                <c:pt idx="0">
                  <c:v>5</c:v>
                </c:pt>
                <c:pt idx="1">
                  <c:v>4</c:v>
                </c:pt>
                <c:pt idx="2">
                  <c:v>58</c:v>
                </c:pt>
                <c:pt idx="3">
                  <c:v>0</c:v>
                </c:pt>
                <c:pt idx="4">
                  <c:v>57</c:v>
                </c:pt>
                <c:pt idx="5">
                  <c:v>69</c:v>
                </c:pt>
                <c:pt idx="6">
                  <c:v>0</c:v>
                </c:pt>
                <c:pt idx="7">
                  <c:v>24</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Feeling Part of  Community</a:t>
            </a:r>
          </a:p>
        </c:rich>
      </c:tx>
      <c:layout/>
      <c:overlay val="0"/>
    </c:title>
    <c:autoTitleDeleted val="0"/>
    <c:plotArea>
      <c:layout/>
      <c:pieChart>
        <c:varyColors val="1"/>
        <c:ser>
          <c:idx val="0"/>
          <c:order val="0"/>
          <c:tx>
            <c:strRef>
              <c:f>'Volunteers Summary'!$Q$4:$Q$5</c:f>
              <c:strCache>
                <c:ptCount val="1"/>
                <c:pt idx="0">
                  <c:v>Feeling Part of  Nos</c:v>
                </c:pt>
              </c:strCache>
            </c:strRef>
          </c:tx>
          <c:dLbls>
            <c:showLegendKey val="0"/>
            <c:showVal val="0"/>
            <c:showCatName val="1"/>
            <c:showSerName val="0"/>
            <c:showPercent val="1"/>
            <c:showBubbleSize val="0"/>
            <c:showLeaderLines val="1"/>
          </c:dLbls>
          <c:cat>
            <c:strRef>
              <c:f>'Volunteers Summary'!$P$6:$P$15</c:f>
              <c:strCache>
                <c:ptCount val="10"/>
                <c:pt idx="0">
                  <c:v>1</c:v>
                </c:pt>
                <c:pt idx="1">
                  <c:v>2</c:v>
                </c:pt>
                <c:pt idx="2">
                  <c:v>3</c:v>
                </c:pt>
                <c:pt idx="3">
                  <c:v>4</c:v>
                </c:pt>
                <c:pt idx="4">
                  <c:v>5</c:v>
                </c:pt>
                <c:pt idx="5">
                  <c:v>6</c:v>
                </c:pt>
                <c:pt idx="6">
                  <c:v>7</c:v>
                </c:pt>
                <c:pt idx="7">
                  <c:v>8</c:v>
                </c:pt>
                <c:pt idx="8">
                  <c:v>9</c:v>
                </c:pt>
                <c:pt idx="9">
                  <c:v>NA=10</c:v>
                </c:pt>
              </c:strCache>
            </c:strRef>
          </c:cat>
          <c:val>
            <c:numRef>
              <c:f>'Volunteers Summary'!$Q$6:$Q$15</c:f>
              <c:numCache>
                <c:formatCode>General</c:formatCode>
                <c:ptCount val="10"/>
                <c:pt idx="0">
                  <c:v>4</c:v>
                </c:pt>
                <c:pt idx="1">
                  <c:v>1</c:v>
                </c:pt>
                <c:pt idx="2">
                  <c:v>3</c:v>
                </c:pt>
                <c:pt idx="3">
                  <c:v>2</c:v>
                </c:pt>
                <c:pt idx="4">
                  <c:v>25</c:v>
                </c:pt>
                <c:pt idx="5">
                  <c:v>9</c:v>
                </c:pt>
                <c:pt idx="6">
                  <c:v>9</c:v>
                </c:pt>
                <c:pt idx="7">
                  <c:v>7</c:v>
                </c:pt>
                <c:pt idx="8">
                  <c:v>19</c:v>
                </c:pt>
                <c:pt idx="9">
                  <c:v>5</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Membership of  Organisations</a:t>
            </a:r>
          </a:p>
        </c:rich>
      </c:tx>
      <c:layout/>
      <c:overlay val="0"/>
    </c:title>
    <c:autoTitleDeleted val="0"/>
    <c:plotArea>
      <c:layout/>
      <c:pieChart>
        <c:varyColors val="1"/>
        <c:ser>
          <c:idx val="0"/>
          <c:order val="0"/>
          <c:tx>
            <c:strRef>
              <c:f>'Volunteers Summary'!$S$4:$S$5</c:f>
              <c:strCache>
                <c:ptCount val="1"/>
                <c:pt idx="0">
                  <c:v>Membership of  Nos</c:v>
                </c:pt>
              </c:strCache>
            </c:strRef>
          </c:tx>
          <c:dLbls>
            <c:showLegendKey val="0"/>
            <c:showVal val="0"/>
            <c:showCatName val="1"/>
            <c:showSerName val="0"/>
            <c:showPercent val="1"/>
            <c:showBubbleSize val="0"/>
            <c:showLeaderLines val="1"/>
          </c:dLbls>
          <c:cat>
            <c:strRef>
              <c:f>'Volunteers Summary'!$R$6:$R$10</c:f>
              <c:strCache>
                <c:ptCount val="5"/>
                <c:pt idx="0">
                  <c:v>BME</c:v>
                </c:pt>
                <c:pt idx="1">
                  <c:v>Rel</c:v>
                </c:pt>
                <c:pt idx="2">
                  <c:v>Other org</c:v>
                </c:pt>
                <c:pt idx="3">
                  <c:v>Vol</c:v>
                </c:pt>
                <c:pt idx="4">
                  <c:v>NA</c:v>
                </c:pt>
              </c:strCache>
            </c:strRef>
          </c:cat>
          <c:val>
            <c:numRef>
              <c:f>'Volunteers Summary'!$S$6:$S$10</c:f>
              <c:numCache>
                <c:formatCode>General</c:formatCode>
                <c:ptCount val="5"/>
                <c:pt idx="0">
                  <c:v>14</c:v>
                </c:pt>
                <c:pt idx="1">
                  <c:v>28</c:v>
                </c:pt>
                <c:pt idx="2">
                  <c:v>8</c:v>
                </c:pt>
                <c:pt idx="3">
                  <c:v>8</c:v>
                </c:pt>
                <c:pt idx="4">
                  <c:v>40</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Intent </a:t>
            </a:r>
            <a:r>
              <a:rPr lang="en-US" baseline="0"/>
              <a:t>to Apply for Citizenship</a:t>
            </a:r>
            <a:endParaRPr lang="en-US"/>
          </a:p>
        </c:rich>
      </c:tx>
      <c:overlay val="0"/>
    </c:title>
    <c:autoTitleDeleted val="0"/>
    <c:plotArea>
      <c:layout/>
      <c:pieChart>
        <c:varyColors val="1"/>
        <c:ser>
          <c:idx val="0"/>
          <c:order val="0"/>
          <c:tx>
            <c:strRef>
              <c:f>'Volunteers Summary'!$U$5</c:f>
              <c:strCache>
                <c:ptCount val="1"/>
                <c:pt idx="0">
                  <c:v>Nos</c:v>
                </c:pt>
              </c:strCache>
            </c:strRef>
          </c:tx>
          <c:dLbls>
            <c:showLegendKey val="0"/>
            <c:showVal val="0"/>
            <c:showCatName val="1"/>
            <c:showSerName val="0"/>
            <c:showPercent val="1"/>
            <c:showBubbleSize val="0"/>
            <c:showLeaderLines val="1"/>
          </c:dLbls>
          <c:cat>
            <c:strRef>
              <c:f>'Volunteers Summary'!$T$6:$T$10</c:f>
              <c:strCache>
                <c:ptCount val="5"/>
                <c:pt idx="0">
                  <c:v>Int to apply</c:v>
                </c:pt>
                <c:pt idx="1">
                  <c:v>Yes</c:v>
                </c:pt>
                <c:pt idx="2">
                  <c:v>No</c:v>
                </c:pt>
                <c:pt idx="3">
                  <c:v>Not Sure</c:v>
                </c:pt>
                <c:pt idx="4">
                  <c:v>NA=4</c:v>
                </c:pt>
              </c:strCache>
            </c:strRef>
          </c:cat>
          <c:val>
            <c:numRef>
              <c:f>'Volunteers Summary'!$U$6:$U$10</c:f>
              <c:numCache>
                <c:formatCode>General</c:formatCode>
                <c:ptCount val="5"/>
                <c:pt idx="1">
                  <c:v>49</c:v>
                </c:pt>
                <c:pt idx="2">
                  <c:v>6</c:v>
                </c:pt>
                <c:pt idx="3">
                  <c:v>7</c:v>
                </c:pt>
                <c:pt idx="4">
                  <c:v>7</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Satisfaction</a:t>
            </a:r>
            <a:r>
              <a:rPr lang="en-US" baseline="0"/>
              <a:t> with Life in UK</a:t>
            </a:r>
            <a:endParaRPr lang="en-US"/>
          </a:p>
        </c:rich>
      </c:tx>
      <c:overlay val="0"/>
    </c:title>
    <c:autoTitleDeleted val="0"/>
    <c:plotArea>
      <c:layout/>
      <c:pieChart>
        <c:varyColors val="1"/>
        <c:ser>
          <c:idx val="0"/>
          <c:order val="0"/>
          <c:tx>
            <c:strRef>
              <c:f>'Volunteers Summary'!$V$5</c:f>
              <c:strCache>
                <c:ptCount val="1"/>
                <c:pt idx="0">
                  <c:v>Scores</c:v>
                </c:pt>
              </c:strCache>
            </c:strRef>
          </c:tx>
          <c:dLbls>
            <c:showLegendKey val="0"/>
            <c:showVal val="0"/>
            <c:showCatName val="1"/>
            <c:showSerName val="0"/>
            <c:showPercent val="1"/>
            <c:showBubbleSize val="0"/>
            <c:showLeaderLines val="1"/>
          </c:dLbls>
          <c:val>
            <c:numRef>
              <c:f>'Volunteers Summary'!$V$6:$V$14</c:f>
              <c:numCache>
                <c:formatCode>General</c:formatCode>
                <c:ptCount val="9"/>
                <c:pt idx="0">
                  <c:v>1</c:v>
                </c:pt>
                <c:pt idx="1">
                  <c:v>2</c:v>
                </c:pt>
                <c:pt idx="2">
                  <c:v>3</c:v>
                </c:pt>
                <c:pt idx="3">
                  <c:v>4</c:v>
                </c:pt>
                <c:pt idx="4">
                  <c:v>5</c:v>
                </c:pt>
                <c:pt idx="5">
                  <c:v>6</c:v>
                </c:pt>
                <c:pt idx="6">
                  <c:v>7</c:v>
                </c:pt>
                <c:pt idx="7">
                  <c:v>8</c:v>
                </c:pt>
                <c:pt idx="8">
                  <c:v>9</c:v>
                </c:pt>
              </c:numCache>
            </c:numRef>
          </c:val>
        </c:ser>
        <c:ser>
          <c:idx val="1"/>
          <c:order val="1"/>
          <c:tx>
            <c:strRef>
              <c:f>'Volunteers Summary'!$W$5</c:f>
              <c:strCache>
                <c:ptCount val="1"/>
                <c:pt idx="0">
                  <c:v>Satisfaction</c:v>
                </c:pt>
              </c:strCache>
            </c:strRef>
          </c:tx>
          <c:dLbls>
            <c:showLegendKey val="0"/>
            <c:showVal val="0"/>
            <c:showCatName val="1"/>
            <c:showSerName val="0"/>
            <c:showPercent val="1"/>
            <c:showBubbleSize val="0"/>
            <c:showLeaderLines val="1"/>
          </c:dLbls>
          <c:val>
            <c:numRef>
              <c:f>'Volunteers Summary'!$W$6:$W$14</c:f>
              <c:numCache>
                <c:formatCode>General</c:formatCode>
                <c:ptCount val="9"/>
                <c:pt idx="0">
                  <c:v>0</c:v>
                </c:pt>
                <c:pt idx="1">
                  <c:v>0</c:v>
                </c:pt>
                <c:pt idx="2">
                  <c:v>1</c:v>
                </c:pt>
                <c:pt idx="3">
                  <c:v>0</c:v>
                </c:pt>
                <c:pt idx="4">
                  <c:v>16</c:v>
                </c:pt>
                <c:pt idx="5">
                  <c:v>4</c:v>
                </c:pt>
                <c:pt idx="6">
                  <c:v>15</c:v>
                </c:pt>
                <c:pt idx="7">
                  <c:v>10</c:v>
                </c:pt>
                <c:pt idx="8">
                  <c:v>36</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'Volunteers Summary'!$V$4</c:f>
              <c:strCache>
                <c:ptCount val="1"/>
              </c:strCache>
            </c:strRef>
          </c:tx>
          <c:dLbls>
            <c:showLegendKey val="0"/>
            <c:showVal val="0"/>
            <c:showCatName val="1"/>
            <c:showSerName val="0"/>
            <c:showPercent val="1"/>
            <c:showBubbleSize val="0"/>
            <c:showLeaderLines val="1"/>
          </c:dLbls>
          <c:val>
            <c:numRef>
              <c:f>'Volunteers Summary'!$V$5:$V$14</c:f>
              <c:numCache>
                <c:formatCode>General</c:formatCode>
                <c:ptCount val="10"/>
                <c:pt idx="0">
                  <c:v>0</c:v>
                </c:pt>
                <c:pt idx="1">
                  <c:v>1</c:v>
                </c:pt>
                <c:pt idx="2">
                  <c:v>2</c:v>
                </c:pt>
                <c:pt idx="3">
                  <c:v>3</c:v>
                </c:pt>
                <c:pt idx="4">
                  <c:v>4</c:v>
                </c:pt>
                <c:pt idx="5">
                  <c:v>5</c:v>
                </c:pt>
                <c:pt idx="6">
                  <c:v>6</c:v>
                </c:pt>
                <c:pt idx="7">
                  <c:v>7</c:v>
                </c:pt>
                <c:pt idx="8">
                  <c:v>8</c:v>
                </c:pt>
                <c:pt idx="9">
                  <c:v>9</c:v>
                </c:pt>
              </c:numCache>
            </c:numRef>
          </c:val>
        </c:ser>
        <c:ser>
          <c:idx val="1"/>
          <c:order val="1"/>
          <c:tx>
            <c:strRef>
              <c:f>'Volunteers Summary'!$X$5</c:f>
              <c:strCache>
                <c:ptCount val="1"/>
                <c:pt idx="0">
                  <c:v>Hopes</c:v>
                </c:pt>
              </c:strCache>
            </c:strRef>
          </c:tx>
          <c:dLbls>
            <c:showLegendKey val="0"/>
            <c:showVal val="0"/>
            <c:showCatName val="1"/>
            <c:showSerName val="0"/>
            <c:showPercent val="1"/>
            <c:showBubbleSize val="0"/>
            <c:showLeaderLines val="1"/>
          </c:dLbls>
          <c:val>
            <c:numRef>
              <c:f>'Volunteers Summary'!$X$6:$X$13</c:f>
              <c:numCache>
                <c:formatCode>General</c:formatCode>
                <c:ptCount val="8"/>
                <c:pt idx="0">
                  <c:v>0</c:v>
                </c:pt>
                <c:pt idx="1">
                  <c:v>1</c:v>
                </c:pt>
                <c:pt idx="2">
                  <c:v>0</c:v>
                </c:pt>
                <c:pt idx="3">
                  <c:v>0</c:v>
                </c:pt>
                <c:pt idx="4">
                  <c:v>8</c:v>
                </c:pt>
                <c:pt idx="5">
                  <c:v>3</c:v>
                </c:pt>
                <c:pt idx="6">
                  <c:v>11</c:v>
                </c:pt>
                <c:pt idx="7">
                  <c:v>45</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n-US"/>
          </a:p>
          <a:p>
            <a:pPr>
              <a:defRPr/>
            </a:pPr>
            <a:r>
              <a:rPr lang="en-US"/>
              <a:t>Country</a:t>
            </a:r>
            <a:r>
              <a:rPr lang="en-US" baseline="0"/>
              <a:t>  of Origin</a:t>
            </a:r>
            <a:endParaRPr lang="en-US"/>
          </a:p>
        </c:rich>
      </c:tx>
      <c:layout/>
      <c:overlay val="0"/>
    </c:title>
    <c:autoTitleDeleted val="0"/>
    <c:plotArea>
      <c:layout>
        <c:manualLayout>
          <c:layoutTarget val="inner"/>
          <c:xMode val="edge"/>
          <c:yMode val="edge"/>
          <c:x val="0.1830406199225097"/>
          <c:y val="0.2575642445988135"/>
          <c:w val="0.64661742282214718"/>
          <c:h val="0.65519713969758731"/>
        </c:manualLayout>
      </c:layout>
      <c:pieChart>
        <c:varyColors val="1"/>
        <c:ser>
          <c:idx val="0"/>
          <c:order val="0"/>
          <c:dLbls>
            <c:showLegendKey val="0"/>
            <c:showVal val="0"/>
            <c:showCatName val="1"/>
            <c:showSerName val="0"/>
            <c:showPercent val="1"/>
            <c:showBubbleSize val="0"/>
            <c:showLeaderLines val="1"/>
          </c:dLbls>
          <c:cat>
            <c:strRef>
              <c:f>'Volunteers Summary'!$Y$4:$Y$13</c:f>
              <c:strCache>
                <c:ptCount val="10"/>
                <c:pt idx="0">
                  <c:v>Country of origin</c:v>
                </c:pt>
                <c:pt idx="2">
                  <c:v>Bangladesh</c:v>
                </c:pt>
                <c:pt idx="3">
                  <c:v>China</c:v>
                </c:pt>
                <c:pt idx="4">
                  <c:v>EE/ME</c:v>
                </c:pt>
                <c:pt idx="5">
                  <c:v>Africa</c:v>
                </c:pt>
                <c:pt idx="6">
                  <c:v>Pakistan</c:v>
                </c:pt>
                <c:pt idx="7">
                  <c:v>India</c:v>
                </c:pt>
                <c:pt idx="8">
                  <c:v>Other</c:v>
                </c:pt>
                <c:pt idx="9">
                  <c:v>NA</c:v>
                </c:pt>
              </c:strCache>
            </c:strRef>
          </c:cat>
          <c:val>
            <c:numRef>
              <c:f>'Volunteers Summary'!$Z$4:$Z$13</c:f>
              <c:numCache>
                <c:formatCode>General</c:formatCode>
                <c:ptCount val="10"/>
                <c:pt idx="2">
                  <c:v>46</c:v>
                </c:pt>
                <c:pt idx="3">
                  <c:v>8</c:v>
                </c:pt>
                <c:pt idx="4">
                  <c:v>7</c:v>
                </c:pt>
                <c:pt idx="5">
                  <c:v>10</c:v>
                </c:pt>
                <c:pt idx="6">
                  <c:v>2</c:v>
                </c:pt>
                <c:pt idx="7">
                  <c:v>10</c:v>
                </c:pt>
                <c:pt idx="8">
                  <c:v>6</c:v>
                </c:pt>
                <c:pt idx="9">
                  <c:v>7</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Age</a:t>
            </a:r>
            <a:r>
              <a:rPr lang="en-GB" baseline="0"/>
              <a:t> of Volunteers</a:t>
            </a:r>
            <a:endParaRPr lang="en-GB"/>
          </a:p>
        </c:rich>
      </c:tx>
      <c:layout/>
      <c:overlay val="0"/>
    </c:title>
    <c:autoTitleDeleted val="0"/>
    <c:plotArea>
      <c:layout/>
      <c:pieChart>
        <c:varyColors val="1"/>
        <c:ser>
          <c:idx val="0"/>
          <c:order val="0"/>
          <c:dLbls>
            <c:showLegendKey val="0"/>
            <c:showVal val="0"/>
            <c:showCatName val="1"/>
            <c:showSerName val="0"/>
            <c:showPercent val="1"/>
            <c:showBubbleSize val="0"/>
            <c:showLeaderLines val="1"/>
          </c:dLbls>
          <c:cat>
            <c:strRef>
              <c:f>'Volunteers Summary'!$B$11:$B$18</c:f>
              <c:strCache>
                <c:ptCount val="8"/>
                <c:pt idx="0">
                  <c:v>16-19</c:v>
                </c:pt>
                <c:pt idx="1">
                  <c:v>20-24</c:v>
                </c:pt>
                <c:pt idx="2">
                  <c:v>25-29</c:v>
                </c:pt>
                <c:pt idx="3">
                  <c:v>30-34</c:v>
                </c:pt>
                <c:pt idx="4">
                  <c:v>35-39</c:v>
                </c:pt>
                <c:pt idx="5">
                  <c:v>40-44</c:v>
                </c:pt>
                <c:pt idx="6">
                  <c:v>45-49</c:v>
                </c:pt>
                <c:pt idx="7">
                  <c:v>50+</c:v>
                </c:pt>
              </c:strCache>
            </c:strRef>
          </c:cat>
          <c:val>
            <c:numRef>
              <c:f>'Volunteers Summary'!$C$11:$C$18</c:f>
              <c:numCache>
                <c:formatCode>0</c:formatCode>
                <c:ptCount val="8"/>
                <c:pt idx="0">
                  <c:v>1</c:v>
                </c:pt>
                <c:pt idx="1">
                  <c:v>17</c:v>
                </c:pt>
                <c:pt idx="2">
                  <c:v>26</c:v>
                </c:pt>
                <c:pt idx="3">
                  <c:v>15</c:v>
                </c:pt>
                <c:pt idx="4">
                  <c:v>11</c:v>
                </c:pt>
                <c:pt idx="5">
                  <c:v>5</c:v>
                </c:pt>
                <c:pt idx="6">
                  <c:v>6</c:v>
                </c:pt>
                <c:pt idx="7">
                  <c:v>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Future Intentions</a:t>
            </a:r>
          </a:p>
        </c:rich>
      </c:tx>
      <c:layout/>
      <c:overlay val="0"/>
    </c:title>
    <c:autoTitleDeleted val="0"/>
    <c:plotArea>
      <c:layout/>
      <c:pieChart>
        <c:varyColors val="1"/>
        <c:ser>
          <c:idx val="0"/>
          <c:order val="0"/>
          <c:tx>
            <c:strRef>
              <c:f>'Volunteers Summary'!$O$4:$O$5</c:f>
              <c:strCache>
                <c:ptCount val="1"/>
                <c:pt idx="0">
                  <c:v>Future Nos</c:v>
                </c:pt>
              </c:strCache>
            </c:strRef>
          </c:tx>
          <c:dLbls>
            <c:showLegendKey val="0"/>
            <c:showVal val="0"/>
            <c:showCatName val="1"/>
            <c:showSerName val="0"/>
            <c:showPercent val="1"/>
            <c:showBubbleSize val="0"/>
            <c:showLeaderLines val="1"/>
          </c:dLbls>
          <c:cat>
            <c:strRef>
              <c:f>'Volunteers Summary'!$N$6:$N$12</c:f>
              <c:strCache>
                <c:ptCount val="6"/>
                <c:pt idx="0">
                  <c:v>Stay home</c:v>
                </c:pt>
                <c:pt idx="1">
                  <c:v>Education</c:v>
                </c:pt>
                <c:pt idx="2">
                  <c:v>Job</c:v>
                </c:pt>
                <c:pt idx="3">
                  <c:v>Better job</c:v>
                </c:pt>
                <c:pt idx="4">
                  <c:v>Educ + Job</c:v>
                </c:pt>
                <c:pt idx="5">
                  <c:v>NA</c:v>
                </c:pt>
              </c:strCache>
            </c:strRef>
          </c:cat>
          <c:val>
            <c:numRef>
              <c:f>'Volunteers Summary'!$O$6:$O$12</c:f>
              <c:numCache>
                <c:formatCode>General</c:formatCode>
                <c:ptCount val="7"/>
                <c:pt idx="0">
                  <c:v>4</c:v>
                </c:pt>
                <c:pt idx="1">
                  <c:v>25</c:v>
                </c:pt>
                <c:pt idx="2">
                  <c:v>19</c:v>
                </c:pt>
                <c:pt idx="3">
                  <c:v>7</c:v>
                </c:pt>
                <c:pt idx="4">
                  <c:v>27</c:v>
                </c:pt>
                <c:pt idx="5">
                  <c:v>9</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Weeks</a:t>
            </a:r>
            <a:r>
              <a:rPr lang="en-US" baseline="0"/>
              <a:t> of Training Reported by Type </a:t>
            </a:r>
            <a:endParaRPr lang="en-US"/>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FF0000"/>
              </a:solidFill>
            </c:spPr>
          </c:dPt>
          <c:dPt>
            <c:idx val="2"/>
            <c:invertIfNegative val="0"/>
            <c:bubble3D val="0"/>
            <c:spPr>
              <a:solidFill>
                <a:srgbClr val="FFC000"/>
              </a:solidFill>
            </c:spPr>
          </c:dPt>
          <c:dPt>
            <c:idx val="3"/>
            <c:invertIfNegative val="0"/>
            <c:bubble3D val="0"/>
            <c:spPr>
              <a:solidFill>
                <a:srgbClr val="92D050"/>
              </a:solidFill>
            </c:spPr>
          </c:dPt>
          <c:dPt>
            <c:idx val="4"/>
            <c:invertIfNegative val="0"/>
            <c:bubble3D val="0"/>
            <c:spPr>
              <a:solidFill>
                <a:srgbClr val="7030A0"/>
              </a:solidFill>
            </c:spPr>
          </c:dPt>
          <c:cat>
            <c:strRef>
              <c:f>'Volunteers Summary'!$C$26:$C$31</c:f>
              <c:strCache>
                <c:ptCount val="6"/>
                <c:pt idx="0">
                  <c:v>Advisor</c:v>
                </c:pt>
                <c:pt idx="1">
                  <c:v>ESOL</c:v>
                </c:pt>
                <c:pt idx="2">
                  <c:v>Employ</c:v>
                </c:pt>
                <c:pt idx="3">
                  <c:v>Health</c:v>
                </c:pt>
                <c:pt idx="4">
                  <c:v>Educ Stra</c:v>
                </c:pt>
                <c:pt idx="5">
                  <c:v>Total</c:v>
                </c:pt>
              </c:strCache>
            </c:strRef>
          </c:cat>
          <c:val>
            <c:numRef>
              <c:f>'Volunteers Summary'!$D$26:$D$31</c:f>
              <c:numCache>
                <c:formatCode>General</c:formatCode>
                <c:ptCount val="6"/>
                <c:pt idx="0">
                  <c:v>366</c:v>
                </c:pt>
                <c:pt idx="1">
                  <c:v>200</c:v>
                </c:pt>
                <c:pt idx="2">
                  <c:v>81</c:v>
                </c:pt>
                <c:pt idx="3">
                  <c:v>57</c:v>
                </c:pt>
                <c:pt idx="4">
                  <c:v>83</c:v>
                </c:pt>
                <c:pt idx="5">
                  <c:v>787</c:v>
                </c:pt>
              </c:numCache>
            </c:numRef>
          </c:val>
        </c:ser>
        <c:dLbls>
          <c:showLegendKey val="0"/>
          <c:showVal val="0"/>
          <c:showCatName val="0"/>
          <c:showSerName val="0"/>
          <c:showPercent val="0"/>
          <c:showBubbleSize val="0"/>
        </c:dLbls>
        <c:gapWidth val="75"/>
        <c:overlap val="-25"/>
        <c:axId val="180029696"/>
        <c:axId val="180031488"/>
      </c:barChart>
      <c:catAx>
        <c:axId val="180029696"/>
        <c:scaling>
          <c:orientation val="minMax"/>
        </c:scaling>
        <c:delete val="0"/>
        <c:axPos val="b"/>
        <c:majorTickMark val="none"/>
        <c:minorTickMark val="none"/>
        <c:tickLblPos val="nextTo"/>
        <c:crossAx val="180031488"/>
        <c:crosses val="autoZero"/>
        <c:auto val="1"/>
        <c:lblAlgn val="ctr"/>
        <c:lblOffset val="100"/>
        <c:noMultiLvlLbl val="0"/>
      </c:catAx>
      <c:valAx>
        <c:axId val="180031488"/>
        <c:scaling>
          <c:orientation val="minMax"/>
        </c:scaling>
        <c:delete val="0"/>
        <c:axPos val="l"/>
        <c:majorGridlines/>
        <c:numFmt formatCode="General" sourceLinked="1"/>
        <c:majorTickMark val="none"/>
        <c:minorTickMark val="none"/>
        <c:tickLblPos val="nextTo"/>
        <c:spPr>
          <a:ln w="9525">
            <a:noFill/>
          </a:ln>
        </c:spPr>
        <c:crossAx val="18002969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Weeks of Volunteering by Type</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FF0000"/>
              </a:solidFill>
            </c:spPr>
          </c:dPt>
          <c:dPt>
            <c:idx val="2"/>
            <c:invertIfNegative val="0"/>
            <c:bubble3D val="0"/>
            <c:spPr>
              <a:solidFill>
                <a:srgbClr val="FFC000"/>
              </a:solidFill>
            </c:spPr>
          </c:dPt>
          <c:dPt>
            <c:idx val="3"/>
            <c:invertIfNegative val="0"/>
            <c:bubble3D val="0"/>
            <c:spPr>
              <a:solidFill>
                <a:srgbClr val="92D050"/>
              </a:solidFill>
            </c:spPr>
          </c:dPt>
          <c:dPt>
            <c:idx val="4"/>
            <c:invertIfNegative val="0"/>
            <c:bubble3D val="0"/>
            <c:spPr>
              <a:solidFill>
                <a:srgbClr val="7030A0"/>
              </a:solidFill>
            </c:spPr>
          </c:dPt>
          <c:cat>
            <c:strRef>
              <c:f>'Volunteers Summary'!$G$26:$G$30</c:f>
              <c:strCache>
                <c:ptCount val="5"/>
                <c:pt idx="0">
                  <c:v>Advis/Rights</c:v>
                </c:pt>
                <c:pt idx="1">
                  <c:v>Eng/ESOL</c:v>
                </c:pt>
                <c:pt idx="2">
                  <c:v>Employ</c:v>
                </c:pt>
                <c:pt idx="3">
                  <c:v>Health/care</c:v>
                </c:pt>
                <c:pt idx="4">
                  <c:v>Educ Stran</c:v>
                </c:pt>
              </c:strCache>
            </c:strRef>
          </c:cat>
          <c:val>
            <c:numRef>
              <c:f>'Volunteers Summary'!$H$26:$H$30</c:f>
              <c:numCache>
                <c:formatCode>General</c:formatCode>
                <c:ptCount val="5"/>
                <c:pt idx="0">
                  <c:v>283</c:v>
                </c:pt>
                <c:pt idx="1">
                  <c:v>99</c:v>
                </c:pt>
                <c:pt idx="2">
                  <c:v>19</c:v>
                </c:pt>
                <c:pt idx="3">
                  <c:v>18</c:v>
                </c:pt>
                <c:pt idx="4">
                  <c:v>206</c:v>
                </c:pt>
              </c:numCache>
            </c:numRef>
          </c:val>
        </c:ser>
        <c:dLbls>
          <c:showLegendKey val="0"/>
          <c:showVal val="0"/>
          <c:showCatName val="0"/>
          <c:showSerName val="0"/>
          <c:showPercent val="0"/>
          <c:showBubbleSize val="0"/>
        </c:dLbls>
        <c:gapWidth val="75"/>
        <c:overlap val="-25"/>
        <c:axId val="180062080"/>
        <c:axId val="180063616"/>
      </c:barChart>
      <c:catAx>
        <c:axId val="180062080"/>
        <c:scaling>
          <c:orientation val="minMax"/>
        </c:scaling>
        <c:delete val="0"/>
        <c:axPos val="b"/>
        <c:majorTickMark val="none"/>
        <c:minorTickMark val="none"/>
        <c:tickLblPos val="nextTo"/>
        <c:crossAx val="180063616"/>
        <c:crosses val="autoZero"/>
        <c:auto val="1"/>
        <c:lblAlgn val="ctr"/>
        <c:lblOffset val="100"/>
        <c:noMultiLvlLbl val="0"/>
      </c:catAx>
      <c:valAx>
        <c:axId val="180063616"/>
        <c:scaling>
          <c:orientation val="minMax"/>
        </c:scaling>
        <c:delete val="0"/>
        <c:axPos val="l"/>
        <c:majorGridlines/>
        <c:numFmt formatCode="General" sourceLinked="1"/>
        <c:majorTickMark val="none"/>
        <c:minorTickMark val="none"/>
        <c:tickLblPos val="nextTo"/>
        <c:spPr>
          <a:ln w="9525">
            <a:noFill/>
          </a:ln>
        </c:spPr>
        <c:crossAx val="1800620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Number of Volunteer and Courses Attended as Reported</a:t>
            </a:r>
          </a:p>
        </c:rich>
      </c:tx>
      <c:overlay val="0"/>
    </c:title>
    <c:autoTitleDeleted val="0"/>
    <c:plotArea>
      <c:layout/>
      <c:barChart>
        <c:barDir val="col"/>
        <c:grouping val="clustered"/>
        <c:varyColors val="0"/>
        <c:ser>
          <c:idx val="0"/>
          <c:order val="0"/>
          <c:invertIfNegative val="0"/>
          <c:dPt>
            <c:idx val="1"/>
            <c:invertIfNegative val="0"/>
            <c:bubble3D val="0"/>
            <c:spPr>
              <a:solidFill>
                <a:srgbClr val="C00000"/>
              </a:solidFill>
            </c:spPr>
          </c:dPt>
          <c:dPt>
            <c:idx val="2"/>
            <c:invertIfNegative val="0"/>
            <c:bubble3D val="0"/>
            <c:spPr>
              <a:solidFill>
                <a:srgbClr val="FF0000"/>
              </a:solidFill>
            </c:spPr>
          </c:dPt>
          <c:dPt>
            <c:idx val="3"/>
            <c:invertIfNegative val="0"/>
            <c:bubble3D val="0"/>
            <c:spPr>
              <a:solidFill>
                <a:srgbClr val="FFC000"/>
              </a:solidFill>
            </c:spPr>
          </c:dPt>
          <c:dPt>
            <c:idx val="4"/>
            <c:invertIfNegative val="0"/>
            <c:bubble3D val="0"/>
            <c:spPr>
              <a:solidFill>
                <a:srgbClr val="92D050"/>
              </a:solidFill>
            </c:spPr>
          </c:dPt>
          <c:dPt>
            <c:idx val="5"/>
            <c:invertIfNegative val="0"/>
            <c:bubble3D val="0"/>
            <c:spPr>
              <a:solidFill>
                <a:srgbClr val="7030A0"/>
              </a:solidFill>
            </c:spPr>
          </c:dPt>
          <c:cat>
            <c:strRef>
              <c:f>'Volunteers Summary'!$A$25:$A$30</c:f>
              <c:strCache>
                <c:ptCount val="6"/>
                <c:pt idx="0">
                  <c:v>Total</c:v>
                </c:pt>
                <c:pt idx="1">
                  <c:v>Advisor</c:v>
                </c:pt>
                <c:pt idx="2">
                  <c:v>ESOL</c:v>
                </c:pt>
                <c:pt idx="3">
                  <c:v>Employ</c:v>
                </c:pt>
                <c:pt idx="4">
                  <c:v>Health</c:v>
                </c:pt>
                <c:pt idx="5">
                  <c:v>Educ Stra</c:v>
                </c:pt>
              </c:strCache>
            </c:strRef>
          </c:cat>
          <c:val>
            <c:numRef>
              <c:f>'Volunteers Summary'!$B$25:$B$30</c:f>
              <c:numCache>
                <c:formatCode>General</c:formatCode>
                <c:ptCount val="6"/>
                <c:pt idx="0">
                  <c:v>57</c:v>
                </c:pt>
                <c:pt idx="1">
                  <c:v>43</c:v>
                </c:pt>
                <c:pt idx="2">
                  <c:v>28</c:v>
                </c:pt>
                <c:pt idx="3">
                  <c:v>23</c:v>
                </c:pt>
                <c:pt idx="4">
                  <c:v>17</c:v>
                </c:pt>
                <c:pt idx="5">
                  <c:v>18</c:v>
                </c:pt>
              </c:numCache>
            </c:numRef>
          </c:val>
        </c:ser>
        <c:dLbls>
          <c:showLegendKey val="0"/>
          <c:showVal val="0"/>
          <c:showCatName val="0"/>
          <c:showSerName val="0"/>
          <c:showPercent val="0"/>
          <c:showBubbleSize val="0"/>
        </c:dLbls>
        <c:gapWidth val="75"/>
        <c:overlap val="-25"/>
        <c:axId val="180114944"/>
        <c:axId val="180116480"/>
      </c:barChart>
      <c:catAx>
        <c:axId val="180114944"/>
        <c:scaling>
          <c:orientation val="minMax"/>
        </c:scaling>
        <c:delete val="0"/>
        <c:axPos val="b"/>
        <c:majorTickMark val="none"/>
        <c:minorTickMark val="none"/>
        <c:tickLblPos val="nextTo"/>
        <c:crossAx val="180116480"/>
        <c:crosses val="autoZero"/>
        <c:auto val="1"/>
        <c:lblAlgn val="ctr"/>
        <c:lblOffset val="100"/>
        <c:noMultiLvlLbl val="0"/>
      </c:catAx>
      <c:valAx>
        <c:axId val="180116480"/>
        <c:scaling>
          <c:orientation val="minMax"/>
        </c:scaling>
        <c:delete val="0"/>
        <c:axPos val="l"/>
        <c:majorGridlines/>
        <c:numFmt formatCode="General" sourceLinked="1"/>
        <c:majorTickMark val="none"/>
        <c:minorTickMark val="none"/>
        <c:tickLblPos val="nextTo"/>
        <c:spPr>
          <a:ln w="9525">
            <a:noFill/>
          </a:ln>
        </c:spPr>
        <c:crossAx val="1801149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Number of Clients by Type of Support Given</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FF0000"/>
              </a:solidFill>
            </c:spPr>
          </c:dPt>
          <c:dPt>
            <c:idx val="2"/>
            <c:invertIfNegative val="0"/>
            <c:bubble3D val="0"/>
            <c:spPr>
              <a:solidFill>
                <a:srgbClr val="FFFF00"/>
              </a:solidFill>
            </c:spPr>
          </c:dPt>
          <c:dPt>
            <c:idx val="3"/>
            <c:invertIfNegative val="0"/>
            <c:bubble3D val="0"/>
            <c:spPr>
              <a:solidFill>
                <a:srgbClr val="92D050"/>
              </a:solidFill>
            </c:spPr>
          </c:dPt>
          <c:dPt>
            <c:idx val="4"/>
            <c:invertIfNegative val="0"/>
            <c:bubble3D val="0"/>
            <c:spPr>
              <a:solidFill>
                <a:srgbClr val="7030A0"/>
              </a:solidFill>
            </c:spPr>
          </c:dPt>
          <c:dPt>
            <c:idx val="7"/>
            <c:invertIfNegative val="0"/>
            <c:bubble3D val="0"/>
            <c:spPr>
              <a:solidFill>
                <a:srgbClr val="7030A0"/>
              </a:solidFill>
            </c:spPr>
          </c:dPt>
          <c:cat>
            <c:strRef>
              <c:f>'Volunteers Summary'!$G$26:$G$33</c:f>
              <c:strCache>
                <c:ptCount val="8"/>
                <c:pt idx="0">
                  <c:v>Advis/Rights</c:v>
                </c:pt>
                <c:pt idx="1">
                  <c:v>Eng/ESOL</c:v>
                </c:pt>
                <c:pt idx="2">
                  <c:v>Employ</c:v>
                </c:pt>
                <c:pt idx="3">
                  <c:v>Health/care</c:v>
                </c:pt>
                <c:pt idx="4">
                  <c:v>Educ Stran</c:v>
                </c:pt>
                <c:pt idx="5">
                  <c:v>Child Ed/care</c:v>
                </c:pt>
                <c:pt idx="6">
                  <c:v>BME</c:v>
                </c:pt>
                <c:pt idx="7">
                  <c:v>Other</c:v>
                </c:pt>
              </c:strCache>
            </c:strRef>
          </c:cat>
          <c:val>
            <c:numRef>
              <c:f>'Volunteers Summary'!$J$26:$J$33</c:f>
              <c:numCache>
                <c:formatCode>General</c:formatCode>
                <c:ptCount val="8"/>
                <c:pt idx="0">
                  <c:v>53</c:v>
                </c:pt>
                <c:pt idx="1">
                  <c:v>160</c:v>
                </c:pt>
                <c:pt idx="2">
                  <c:v>30</c:v>
                </c:pt>
                <c:pt idx="3">
                  <c:v>185</c:v>
                </c:pt>
                <c:pt idx="4">
                  <c:v>113</c:v>
                </c:pt>
                <c:pt idx="5">
                  <c:v>24</c:v>
                </c:pt>
                <c:pt idx="6">
                  <c:v>11</c:v>
                </c:pt>
                <c:pt idx="7">
                  <c:v>22</c:v>
                </c:pt>
              </c:numCache>
            </c:numRef>
          </c:val>
        </c:ser>
        <c:dLbls>
          <c:showLegendKey val="0"/>
          <c:showVal val="0"/>
          <c:showCatName val="0"/>
          <c:showSerName val="0"/>
          <c:showPercent val="0"/>
          <c:showBubbleSize val="0"/>
        </c:dLbls>
        <c:gapWidth val="75"/>
        <c:overlap val="-25"/>
        <c:axId val="180225536"/>
        <c:axId val="180227072"/>
      </c:barChart>
      <c:catAx>
        <c:axId val="180225536"/>
        <c:scaling>
          <c:orientation val="minMax"/>
        </c:scaling>
        <c:delete val="0"/>
        <c:axPos val="b"/>
        <c:majorTickMark val="none"/>
        <c:minorTickMark val="none"/>
        <c:tickLblPos val="nextTo"/>
        <c:crossAx val="180227072"/>
        <c:crosses val="autoZero"/>
        <c:auto val="1"/>
        <c:lblAlgn val="ctr"/>
        <c:lblOffset val="100"/>
        <c:noMultiLvlLbl val="0"/>
      </c:catAx>
      <c:valAx>
        <c:axId val="180227072"/>
        <c:scaling>
          <c:orientation val="minMax"/>
        </c:scaling>
        <c:delete val="0"/>
        <c:axPos val="l"/>
        <c:majorGridlines/>
        <c:numFmt formatCode="General" sourceLinked="1"/>
        <c:majorTickMark val="none"/>
        <c:minorTickMark val="none"/>
        <c:tickLblPos val="nextTo"/>
        <c:spPr>
          <a:ln w="9525">
            <a:noFill/>
          </a:ln>
        </c:spPr>
        <c:crossAx val="1802255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Satisfaction with Courses by Type</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FF0000"/>
              </a:solidFill>
            </c:spPr>
          </c:dPt>
          <c:dPt>
            <c:idx val="2"/>
            <c:invertIfNegative val="0"/>
            <c:bubble3D val="0"/>
            <c:spPr>
              <a:solidFill>
                <a:srgbClr val="FFFF00"/>
              </a:solidFill>
            </c:spPr>
          </c:dPt>
          <c:dPt>
            <c:idx val="3"/>
            <c:invertIfNegative val="0"/>
            <c:bubble3D val="0"/>
            <c:spPr>
              <a:solidFill>
                <a:srgbClr val="92D050"/>
              </a:solidFill>
            </c:spPr>
          </c:dPt>
          <c:dPt>
            <c:idx val="4"/>
            <c:invertIfNegative val="0"/>
            <c:bubble3D val="0"/>
            <c:spPr>
              <a:solidFill>
                <a:srgbClr val="7030A0"/>
              </a:solidFill>
              <a:ln>
                <a:solidFill>
                  <a:srgbClr val="7030A0"/>
                </a:solidFill>
              </a:ln>
            </c:spPr>
          </c:dPt>
          <c:cat>
            <c:strRef>
              <c:f>'Volunteers Summary'!$L$24:$P$24</c:f>
              <c:strCache>
                <c:ptCount val="5"/>
                <c:pt idx="0">
                  <c:v>Advisor</c:v>
                </c:pt>
                <c:pt idx="1">
                  <c:v>ESOL</c:v>
                </c:pt>
                <c:pt idx="2">
                  <c:v>Employ</c:v>
                </c:pt>
                <c:pt idx="3">
                  <c:v>Health</c:v>
                </c:pt>
                <c:pt idx="4">
                  <c:v>Educ Strand</c:v>
                </c:pt>
              </c:strCache>
            </c:strRef>
          </c:cat>
          <c:val>
            <c:numRef>
              <c:f>'Volunteers Summary'!$L$35:$P$35</c:f>
              <c:numCache>
                <c:formatCode>0.00</c:formatCode>
                <c:ptCount val="5"/>
                <c:pt idx="0">
                  <c:v>8.4</c:v>
                </c:pt>
                <c:pt idx="1">
                  <c:v>7.7307692307692308</c:v>
                </c:pt>
                <c:pt idx="2">
                  <c:v>7.7857142857142856</c:v>
                </c:pt>
                <c:pt idx="3">
                  <c:v>8</c:v>
                </c:pt>
                <c:pt idx="4">
                  <c:v>7.8181818181818183</c:v>
                </c:pt>
              </c:numCache>
            </c:numRef>
          </c:val>
        </c:ser>
        <c:dLbls>
          <c:showLegendKey val="0"/>
          <c:showVal val="0"/>
          <c:showCatName val="0"/>
          <c:showSerName val="0"/>
          <c:showPercent val="0"/>
          <c:showBubbleSize val="0"/>
        </c:dLbls>
        <c:gapWidth val="75"/>
        <c:overlap val="-25"/>
        <c:axId val="180270208"/>
        <c:axId val="180271744"/>
      </c:barChart>
      <c:catAx>
        <c:axId val="180270208"/>
        <c:scaling>
          <c:orientation val="minMax"/>
        </c:scaling>
        <c:delete val="0"/>
        <c:axPos val="b"/>
        <c:majorTickMark val="none"/>
        <c:minorTickMark val="none"/>
        <c:tickLblPos val="nextTo"/>
        <c:crossAx val="180271744"/>
        <c:crosses val="autoZero"/>
        <c:auto val="1"/>
        <c:lblAlgn val="ctr"/>
        <c:lblOffset val="100"/>
        <c:noMultiLvlLbl val="0"/>
      </c:catAx>
      <c:valAx>
        <c:axId val="180271744"/>
        <c:scaling>
          <c:orientation val="minMax"/>
        </c:scaling>
        <c:delete val="0"/>
        <c:axPos val="l"/>
        <c:majorGridlines/>
        <c:numFmt formatCode="0.00" sourceLinked="1"/>
        <c:majorTickMark val="none"/>
        <c:minorTickMark val="none"/>
        <c:tickLblPos val="nextTo"/>
        <c:spPr>
          <a:ln w="9525">
            <a:noFill/>
          </a:ln>
        </c:spPr>
        <c:crossAx val="18027020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GB"/>
              <a:t>Perceived</a:t>
            </a:r>
            <a:r>
              <a:rPr lang="en-GB" baseline="0"/>
              <a:t> Changes</a:t>
            </a:r>
            <a:endParaRPr lang="en-GB"/>
          </a:p>
        </c:rich>
      </c:tx>
      <c:overlay val="0"/>
    </c:title>
    <c:autoTitleDeleted val="0"/>
    <c:plotArea>
      <c:layout/>
      <c:barChart>
        <c:barDir val="col"/>
        <c:grouping val="clustered"/>
        <c:varyColors val="0"/>
        <c:ser>
          <c:idx val="0"/>
          <c:order val="0"/>
          <c:spPr>
            <a:solidFill>
              <a:schemeClr val="accent2"/>
            </a:solidFill>
          </c:spPr>
          <c:invertIfNegative val="0"/>
          <c:dPt>
            <c:idx val="0"/>
            <c:invertIfNegative val="0"/>
            <c:bubble3D val="0"/>
            <c:spPr>
              <a:solidFill>
                <a:srgbClr val="7030A0"/>
              </a:solidFill>
            </c:spPr>
          </c:dPt>
          <c:dPt>
            <c:idx val="2"/>
            <c:invertIfNegative val="0"/>
            <c:bubble3D val="0"/>
            <c:spPr>
              <a:solidFill>
                <a:srgbClr val="002060"/>
              </a:solidFill>
            </c:spPr>
          </c:dPt>
          <c:dPt>
            <c:idx val="3"/>
            <c:invertIfNegative val="0"/>
            <c:bubble3D val="0"/>
            <c:spPr>
              <a:solidFill>
                <a:srgbClr val="C0504D">
                  <a:lumMod val="40000"/>
                  <a:lumOff val="60000"/>
                </a:srgbClr>
              </a:solidFill>
            </c:spPr>
          </c:dPt>
          <c:dPt>
            <c:idx val="4"/>
            <c:invertIfNegative val="0"/>
            <c:bubble3D val="0"/>
            <c:spPr>
              <a:solidFill>
                <a:srgbClr val="0070C0"/>
              </a:solidFill>
            </c:spPr>
          </c:dPt>
          <c:dPt>
            <c:idx val="5"/>
            <c:invertIfNegative val="0"/>
            <c:bubble3D val="0"/>
            <c:spPr>
              <a:solidFill>
                <a:srgbClr val="C0504D">
                  <a:lumMod val="60000"/>
                  <a:lumOff val="40000"/>
                </a:srgbClr>
              </a:solidFill>
            </c:spPr>
          </c:dPt>
          <c:dPt>
            <c:idx val="6"/>
            <c:invertIfNegative val="0"/>
            <c:bubble3D val="0"/>
            <c:spPr>
              <a:solidFill>
                <a:srgbClr val="1F497D">
                  <a:lumMod val="40000"/>
                  <a:lumOff val="60000"/>
                </a:srgbClr>
              </a:solidFill>
            </c:spPr>
          </c:dPt>
          <c:dPt>
            <c:idx val="7"/>
            <c:invertIfNegative val="0"/>
            <c:bubble3D val="0"/>
            <c:spPr>
              <a:solidFill>
                <a:srgbClr val="C0504D">
                  <a:lumMod val="75000"/>
                </a:srgbClr>
              </a:solidFill>
            </c:spPr>
          </c:dPt>
          <c:dPt>
            <c:idx val="8"/>
            <c:invertIfNegative val="0"/>
            <c:bubble3D val="0"/>
            <c:spPr>
              <a:solidFill>
                <a:srgbClr val="4F81BD"/>
              </a:solidFill>
            </c:spPr>
          </c:dPt>
          <c:dPt>
            <c:idx val="9"/>
            <c:invertIfNegative val="0"/>
            <c:bubble3D val="0"/>
            <c:spPr>
              <a:solidFill>
                <a:srgbClr val="F79646"/>
              </a:solidFill>
            </c:spPr>
          </c:dPt>
          <c:dPt>
            <c:idx val="10"/>
            <c:invertIfNegative val="0"/>
            <c:bubble3D val="0"/>
            <c:spPr>
              <a:solidFill>
                <a:srgbClr val="1F497D">
                  <a:lumMod val="50000"/>
                </a:srgbClr>
              </a:solidFill>
            </c:spPr>
          </c:dPt>
          <c:dPt>
            <c:idx val="11"/>
            <c:invertIfNegative val="0"/>
            <c:bubble3D val="0"/>
            <c:spPr>
              <a:solidFill>
                <a:srgbClr val="F79646">
                  <a:lumMod val="75000"/>
                </a:srgbClr>
              </a:solidFill>
            </c:spPr>
          </c:dPt>
          <c:dPt>
            <c:idx val="12"/>
            <c:invertIfNegative val="0"/>
            <c:bubble3D val="0"/>
            <c:spPr>
              <a:solidFill>
                <a:srgbClr val="00FFFF"/>
              </a:solidFill>
            </c:spPr>
          </c:dPt>
          <c:dPt>
            <c:idx val="13"/>
            <c:invertIfNegative val="0"/>
            <c:bubble3D val="0"/>
            <c:spPr>
              <a:solidFill>
                <a:srgbClr val="FF0000"/>
              </a:solidFill>
            </c:spPr>
          </c:dPt>
          <c:cat>
            <c:multiLvlStrRef>
              <c:f>'Volunteers Summary'!$M$53:$Z$54</c:f>
              <c:multiLvlStrCache>
                <c:ptCount val="14"/>
                <c:lvl>
                  <c:pt idx="0">
                    <c:v>Before</c:v>
                  </c:pt>
                  <c:pt idx="1">
                    <c:v>After</c:v>
                  </c:pt>
                  <c:pt idx="2">
                    <c:v>Before</c:v>
                  </c:pt>
                  <c:pt idx="3">
                    <c:v>After</c:v>
                  </c:pt>
                  <c:pt idx="4">
                    <c:v>Before</c:v>
                  </c:pt>
                  <c:pt idx="5">
                    <c:v>After</c:v>
                  </c:pt>
                  <c:pt idx="6">
                    <c:v>Before</c:v>
                  </c:pt>
                  <c:pt idx="7">
                    <c:v>After</c:v>
                  </c:pt>
                  <c:pt idx="8">
                    <c:v>Before</c:v>
                  </c:pt>
                  <c:pt idx="9">
                    <c:v>After</c:v>
                  </c:pt>
                  <c:pt idx="10">
                    <c:v>Before</c:v>
                  </c:pt>
                  <c:pt idx="11">
                    <c:v>After</c:v>
                  </c:pt>
                  <c:pt idx="12">
                    <c:v>Before</c:v>
                  </c:pt>
                  <c:pt idx="13">
                    <c:v>After</c:v>
                  </c:pt>
                </c:lvl>
                <c:lvl>
                  <c:pt idx="0">
                    <c:v>Friends</c:v>
                  </c:pt>
                  <c:pt idx="2">
                    <c:v>Confidence</c:v>
                  </c:pt>
                  <c:pt idx="4">
                    <c:v>English</c:v>
                  </c:pt>
                  <c:pt idx="6">
                    <c:v>Health</c:v>
                  </c:pt>
                  <c:pt idx="8">
                    <c:v>Safety</c:v>
                  </c:pt>
                  <c:pt idx="10">
                    <c:v>Trust</c:v>
                  </c:pt>
                  <c:pt idx="12">
                    <c:v>Employability</c:v>
                  </c:pt>
                </c:lvl>
              </c:multiLvlStrCache>
            </c:multiLvlStrRef>
          </c:cat>
          <c:val>
            <c:numRef>
              <c:f>'Volunteers Summary'!$M$55:$Z$55</c:f>
              <c:numCache>
                <c:formatCode>0.00</c:formatCode>
                <c:ptCount val="14"/>
                <c:pt idx="0">
                  <c:v>4</c:v>
                </c:pt>
                <c:pt idx="1">
                  <c:v>8.5116279069767433</c:v>
                </c:pt>
                <c:pt idx="2">
                  <c:v>4.9824561403508776</c:v>
                </c:pt>
                <c:pt idx="3">
                  <c:v>7.9298245614035086</c:v>
                </c:pt>
                <c:pt idx="4">
                  <c:v>4.7894736842105265</c:v>
                </c:pt>
                <c:pt idx="5">
                  <c:v>7.1052631578947372</c:v>
                </c:pt>
                <c:pt idx="6">
                  <c:v>5.7017543859649127</c:v>
                </c:pt>
                <c:pt idx="7">
                  <c:v>8.1754385964912277</c:v>
                </c:pt>
                <c:pt idx="8">
                  <c:v>5.5263157894736841</c:v>
                </c:pt>
                <c:pt idx="9">
                  <c:v>8</c:v>
                </c:pt>
                <c:pt idx="10">
                  <c:v>4.6785714285714288</c:v>
                </c:pt>
                <c:pt idx="11">
                  <c:v>7.4821428571428568</c:v>
                </c:pt>
                <c:pt idx="12">
                  <c:v>3.3214285714285716</c:v>
                </c:pt>
                <c:pt idx="13">
                  <c:v>5.9464285714285712</c:v>
                </c:pt>
              </c:numCache>
            </c:numRef>
          </c:val>
        </c:ser>
        <c:dLbls>
          <c:showLegendKey val="0"/>
          <c:showVal val="0"/>
          <c:showCatName val="0"/>
          <c:showSerName val="0"/>
          <c:showPercent val="0"/>
          <c:showBubbleSize val="0"/>
        </c:dLbls>
        <c:gapWidth val="150"/>
        <c:axId val="180384128"/>
        <c:axId val="180385664"/>
      </c:barChart>
      <c:catAx>
        <c:axId val="180384128"/>
        <c:scaling>
          <c:orientation val="minMax"/>
        </c:scaling>
        <c:delete val="0"/>
        <c:axPos val="b"/>
        <c:majorTickMark val="none"/>
        <c:minorTickMark val="none"/>
        <c:tickLblPos val="nextTo"/>
        <c:crossAx val="180385664"/>
        <c:crosses val="autoZero"/>
        <c:auto val="1"/>
        <c:lblAlgn val="ctr"/>
        <c:lblOffset val="100"/>
        <c:noMultiLvlLbl val="0"/>
      </c:catAx>
      <c:valAx>
        <c:axId val="180385664"/>
        <c:scaling>
          <c:orientation val="minMax"/>
        </c:scaling>
        <c:delete val="0"/>
        <c:axPos val="l"/>
        <c:majorGridlines/>
        <c:numFmt formatCode="0.00" sourceLinked="1"/>
        <c:majorTickMark val="none"/>
        <c:minorTickMark val="none"/>
        <c:tickLblPos val="nextTo"/>
        <c:crossAx val="1803841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Attendance by Type of Course</a:t>
            </a:r>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1F497D">
                  <a:lumMod val="20000"/>
                  <a:lumOff val="80000"/>
                </a:srgbClr>
              </a:solidFill>
            </c:spPr>
          </c:dPt>
          <c:dPt>
            <c:idx val="1"/>
            <c:invertIfNegative val="0"/>
            <c:bubble3D val="0"/>
            <c:spPr>
              <a:solidFill>
                <a:srgbClr val="1F497D">
                  <a:lumMod val="40000"/>
                  <a:lumOff val="60000"/>
                </a:srgbClr>
              </a:solidFill>
            </c:spPr>
          </c:dPt>
          <c:dPt>
            <c:idx val="2"/>
            <c:invertIfNegative val="0"/>
            <c:bubble3D val="0"/>
            <c:spPr>
              <a:solidFill>
                <a:srgbClr val="1F497D">
                  <a:lumMod val="60000"/>
                  <a:lumOff val="40000"/>
                </a:srgbClr>
              </a:solidFill>
            </c:spPr>
          </c:dPt>
          <c:dPt>
            <c:idx val="3"/>
            <c:invertIfNegative val="0"/>
            <c:bubble3D val="0"/>
            <c:spPr>
              <a:solidFill>
                <a:srgbClr val="4F81BD">
                  <a:lumMod val="75000"/>
                </a:srgbClr>
              </a:solidFill>
            </c:spPr>
          </c:dPt>
          <c:dPt>
            <c:idx val="4"/>
            <c:invertIfNegative val="0"/>
            <c:bubble3D val="0"/>
            <c:spPr>
              <a:solidFill>
                <a:srgbClr val="C0504D">
                  <a:lumMod val="40000"/>
                  <a:lumOff val="60000"/>
                </a:srgbClr>
              </a:solidFill>
            </c:spPr>
          </c:dPt>
          <c:dPt>
            <c:idx val="5"/>
            <c:invertIfNegative val="0"/>
            <c:bubble3D val="0"/>
            <c:spPr>
              <a:solidFill>
                <a:srgbClr val="C0504D"/>
              </a:solidFill>
            </c:spPr>
          </c:dPt>
          <c:dPt>
            <c:idx val="6"/>
            <c:invertIfNegative val="0"/>
            <c:bubble3D val="0"/>
            <c:spPr>
              <a:solidFill>
                <a:srgbClr val="C0504D">
                  <a:lumMod val="60000"/>
                  <a:lumOff val="40000"/>
                </a:srgbClr>
              </a:solidFill>
            </c:spPr>
          </c:dPt>
          <c:dPt>
            <c:idx val="8"/>
            <c:invertIfNegative val="0"/>
            <c:bubble3D val="0"/>
            <c:spPr>
              <a:solidFill>
                <a:srgbClr val="C0504D">
                  <a:lumMod val="75000"/>
                </a:srgbClr>
              </a:solidFill>
            </c:spPr>
          </c:dPt>
          <c:dPt>
            <c:idx val="9"/>
            <c:invertIfNegative val="0"/>
            <c:bubble3D val="0"/>
            <c:spPr>
              <a:solidFill>
                <a:srgbClr val="FF0000"/>
              </a:solidFill>
            </c:spPr>
          </c:dPt>
          <c:dPt>
            <c:idx val="10"/>
            <c:invertIfNegative val="0"/>
            <c:bubble3D val="0"/>
            <c:spPr>
              <a:solidFill>
                <a:srgbClr val="9BBB59"/>
              </a:solidFill>
            </c:spPr>
          </c:dPt>
          <c:dPt>
            <c:idx val="11"/>
            <c:invertIfNegative val="0"/>
            <c:bubble3D val="0"/>
            <c:spPr>
              <a:solidFill>
                <a:srgbClr val="92D050"/>
              </a:solidFill>
            </c:spPr>
          </c:dPt>
          <c:dPt>
            <c:idx val="12"/>
            <c:invertIfNegative val="0"/>
            <c:bubble3D val="0"/>
            <c:spPr>
              <a:solidFill>
                <a:srgbClr val="9BBB59">
                  <a:lumMod val="60000"/>
                  <a:lumOff val="40000"/>
                </a:srgbClr>
              </a:solidFill>
            </c:spPr>
          </c:dPt>
          <c:dPt>
            <c:idx val="13"/>
            <c:invertIfNegative val="0"/>
            <c:bubble3D val="0"/>
            <c:spPr>
              <a:solidFill>
                <a:srgbClr val="92D050"/>
              </a:solidFill>
            </c:spPr>
          </c:dPt>
          <c:dPt>
            <c:idx val="14"/>
            <c:invertIfNegative val="0"/>
            <c:bubble3D val="0"/>
            <c:spPr>
              <a:solidFill>
                <a:srgbClr val="9BBB59">
                  <a:lumMod val="75000"/>
                </a:srgbClr>
              </a:solidFill>
            </c:spPr>
          </c:dPt>
          <c:dPt>
            <c:idx val="15"/>
            <c:invertIfNegative val="0"/>
            <c:bubble3D val="0"/>
            <c:spPr>
              <a:solidFill>
                <a:srgbClr val="9BBB59">
                  <a:lumMod val="50000"/>
                </a:srgbClr>
              </a:solidFill>
            </c:spPr>
          </c:dPt>
          <c:dPt>
            <c:idx val="16"/>
            <c:invertIfNegative val="0"/>
            <c:bubble3D val="0"/>
            <c:spPr>
              <a:solidFill>
                <a:srgbClr val="F79646">
                  <a:lumMod val="75000"/>
                </a:srgbClr>
              </a:solidFill>
            </c:spPr>
          </c:dPt>
          <c:cat>
            <c:multiLvlStrRef>
              <c:f>Attendance!$B$3:$R$4</c:f>
              <c:multiLvlStrCache>
                <c:ptCount val="17"/>
                <c:lvl>
                  <c:pt idx="1">
                    <c:v>Generic Advisor +Social Capital &amp; Integration</c:v>
                  </c:pt>
                  <c:pt idx="2">
                    <c:v>Community ConsultationAdvisor Led Events</c:v>
                  </c:pt>
                  <c:pt idx="3">
                    <c:v>Total Generic </c:v>
                  </c:pt>
                  <c:pt idx="4">
                    <c:v>ESOL + Digi Esol + Skill check</c:v>
                  </c:pt>
                  <c:pt idx="5">
                    <c:v>Pre Citizenship</c:v>
                  </c:pt>
                  <c:pt idx="6">
                    <c:v>ESOL for Advisors</c:v>
                  </c:pt>
                  <c:pt idx="7">
                    <c:v>1to 1 skil support</c:v>
                  </c:pt>
                  <c:pt idx="8">
                    <c:v>Specialist Advisor Training</c:v>
                  </c:pt>
                  <c:pt idx="9">
                    <c:v>Total Education</c:v>
                  </c:pt>
                  <c:pt idx="10">
                    <c:v>IA Opportunities &amp; Sessions</c:v>
                  </c:pt>
                  <c:pt idx="11">
                    <c:v>Job Club</c:v>
                  </c:pt>
                  <c:pt idx="12">
                    <c:v>Interview and CV</c:v>
                  </c:pt>
                  <c:pt idx="13">
                    <c:v>Crafty Enterprises and SFEDI*</c:v>
                  </c:pt>
                  <c:pt idx="14">
                    <c:v>Specialist Advisor Employment</c:v>
                  </c:pt>
                  <c:pt idx="15">
                    <c:v>Total Employability</c:v>
                  </c:pt>
                  <c:pt idx="16">
                    <c:v>Health Advisor/ Chronic Disease Man</c:v>
                  </c:pt>
                </c:lvl>
                <c:lvl>
                  <c:pt idx="0">
                    <c:v>Generic Advisor Strand</c:v>
                  </c:pt>
                  <c:pt idx="4">
                    <c:v>Education Strand</c:v>
                  </c:pt>
                  <c:pt idx="10">
                    <c:v>Employability Strand</c:v>
                  </c:pt>
                  <c:pt idx="16">
                    <c:v>Health Strand</c:v>
                  </c:pt>
                </c:lvl>
              </c:multiLvlStrCache>
            </c:multiLvlStrRef>
          </c:cat>
          <c:val>
            <c:numRef>
              <c:f>Attendance!$B$5:$R$5</c:f>
              <c:numCache>
                <c:formatCode>General</c:formatCode>
                <c:ptCount val="17"/>
                <c:pt idx="1">
                  <c:v>447</c:v>
                </c:pt>
                <c:pt idx="2">
                  <c:v>137</c:v>
                </c:pt>
                <c:pt idx="3">
                  <c:v>584</c:v>
                </c:pt>
                <c:pt idx="4">
                  <c:v>789</c:v>
                </c:pt>
                <c:pt idx="5">
                  <c:v>255</c:v>
                </c:pt>
                <c:pt idx="6">
                  <c:v>90</c:v>
                </c:pt>
                <c:pt idx="7">
                  <c:v>5</c:v>
                </c:pt>
                <c:pt idx="8">
                  <c:v>211</c:v>
                </c:pt>
                <c:pt idx="9">
                  <c:v>1350</c:v>
                </c:pt>
                <c:pt idx="10">
                  <c:v>141</c:v>
                </c:pt>
                <c:pt idx="11">
                  <c:v>74</c:v>
                </c:pt>
                <c:pt idx="12">
                  <c:v>58</c:v>
                </c:pt>
                <c:pt idx="13">
                  <c:v>68</c:v>
                </c:pt>
                <c:pt idx="14">
                  <c:v>60</c:v>
                </c:pt>
                <c:pt idx="15">
                  <c:v>401</c:v>
                </c:pt>
                <c:pt idx="16">
                  <c:v>115</c:v>
                </c:pt>
              </c:numCache>
            </c:numRef>
          </c:val>
        </c:ser>
        <c:dLbls>
          <c:showLegendKey val="0"/>
          <c:showVal val="0"/>
          <c:showCatName val="0"/>
          <c:showSerName val="0"/>
          <c:showPercent val="0"/>
          <c:showBubbleSize val="0"/>
        </c:dLbls>
        <c:gapWidth val="150"/>
        <c:axId val="180305920"/>
        <c:axId val="180307456"/>
      </c:barChart>
      <c:catAx>
        <c:axId val="180305920"/>
        <c:scaling>
          <c:orientation val="minMax"/>
        </c:scaling>
        <c:delete val="0"/>
        <c:axPos val="b"/>
        <c:majorTickMark val="none"/>
        <c:minorTickMark val="none"/>
        <c:tickLblPos val="nextTo"/>
        <c:crossAx val="180307456"/>
        <c:crosses val="autoZero"/>
        <c:auto val="1"/>
        <c:lblAlgn val="ctr"/>
        <c:lblOffset val="100"/>
        <c:noMultiLvlLbl val="0"/>
      </c:catAx>
      <c:valAx>
        <c:axId val="180307456"/>
        <c:scaling>
          <c:orientation val="minMax"/>
        </c:scaling>
        <c:delete val="0"/>
        <c:axPos val="l"/>
        <c:majorGridlines/>
        <c:numFmt formatCode="General" sourceLinked="1"/>
        <c:majorTickMark val="none"/>
        <c:minorTickMark val="none"/>
        <c:tickLblPos val="nextTo"/>
        <c:crossAx val="180305920"/>
        <c:crosses val="autoZero"/>
        <c:crossBetween val="between"/>
      </c:valAx>
    </c:plotArea>
    <c:legend>
      <c:legendPos val="r"/>
      <c:layout>
        <c:manualLayout>
          <c:xMode val="edge"/>
          <c:yMode val="edge"/>
          <c:x val="0.66901270931129952"/>
          <c:y val="1.1457580599500009E-2"/>
          <c:w val="0.32250372853669906"/>
          <c:h val="0.93071077267078361"/>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GB"/>
              <a:t>No</a:t>
            </a:r>
            <a:r>
              <a:rPr lang="en-GB" baseline="0"/>
              <a:t> of Participants Receiving Training by Type</a:t>
            </a:r>
            <a:endParaRPr lang="en-GB"/>
          </a:p>
        </c:rich>
      </c:tx>
      <c:layout>
        <c:manualLayout>
          <c:xMode val="edge"/>
          <c:yMode val="edge"/>
          <c:x val="4.1155124151680524E-2"/>
          <c:y val="1.7125382262996942E-2"/>
        </c:manualLayout>
      </c:layout>
      <c:overlay val="0"/>
    </c:title>
    <c:autoTitleDeleted val="0"/>
    <c:plotArea>
      <c:layout>
        <c:manualLayout>
          <c:layoutTarget val="inner"/>
          <c:xMode val="edge"/>
          <c:yMode val="edge"/>
          <c:x val="6.7362645717952696E-2"/>
          <c:y val="7.6568409782660801E-2"/>
          <c:w val="0.62439405966490569"/>
          <c:h val="0.56230505207329906"/>
        </c:manualLayout>
      </c:layout>
      <c:barChart>
        <c:barDir val="col"/>
        <c:grouping val="clustered"/>
        <c:varyColors val="0"/>
        <c:ser>
          <c:idx val="0"/>
          <c:order val="0"/>
          <c:invertIfNegative val="0"/>
          <c:dPt>
            <c:idx val="0"/>
            <c:invertIfNegative val="0"/>
            <c:bubble3D val="0"/>
            <c:spPr>
              <a:solidFill>
                <a:srgbClr val="4F81BD">
                  <a:lumMod val="20000"/>
                  <a:lumOff val="80000"/>
                </a:srgbClr>
              </a:solidFill>
            </c:spPr>
          </c:dPt>
          <c:dPt>
            <c:idx val="1"/>
            <c:invertIfNegative val="0"/>
            <c:bubble3D val="0"/>
            <c:spPr>
              <a:solidFill>
                <a:srgbClr val="1F497D">
                  <a:lumMod val="40000"/>
                  <a:lumOff val="60000"/>
                </a:srgbClr>
              </a:solidFill>
            </c:spPr>
          </c:dPt>
          <c:dPt>
            <c:idx val="3"/>
            <c:invertIfNegative val="0"/>
            <c:bubble3D val="0"/>
            <c:spPr>
              <a:solidFill>
                <a:srgbClr val="1F497D"/>
              </a:solidFill>
            </c:spPr>
          </c:dPt>
          <c:dPt>
            <c:idx val="4"/>
            <c:invertIfNegative val="0"/>
            <c:bubble3D val="0"/>
            <c:spPr>
              <a:solidFill>
                <a:srgbClr val="C0504D">
                  <a:lumMod val="20000"/>
                  <a:lumOff val="80000"/>
                </a:srgbClr>
              </a:solidFill>
            </c:spPr>
          </c:dPt>
          <c:dPt>
            <c:idx val="5"/>
            <c:invertIfNegative val="0"/>
            <c:bubble3D val="0"/>
            <c:spPr>
              <a:solidFill>
                <a:srgbClr val="C0504D">
                  <a:lumMod val="40000"/>
                  <a:lumOff val="60000"/>
                </a:srgbClr>
              </a:solidFill>
            </c:spPr>
          </c:dPt>
          <c:dPt>
            <c:idx val="6"/>
            <c:invertIfNegative val="0"/>
            <c:bubble3D val="0"/>
            <c:spPr>
              <a:solidFill>
                <a:srgbClr val="C0504D">
                  <a:lumMod val="60000"/>
                  <a:lumOff val="40000"/>
                </a:srgbClr>
              </a:solidFill>
            </c:spPr>
          </c:dPt>
          <c:dPt>
            <c:idx val="8"/>
            <c:invertIfNegative val="0"/>
            <c:bubble3D val="0"/>
            <c:spPr>
              <a:solidFill>
                <a:srgbClr val="C0504D">
                  <a:lumMod val="75000"/>
                </a:srgbClr>
              </a:solidFill>
            </c:spPr>
          </c:dPt>
          <c:dPt>
            <c:idx val="9"/>
            <c:invertIfNegative val="0"/>
            <c:bubble3D val="0"/>
            <c:spPr>
              <a:solidFill>
                <a:srgbClr val="FF0000"/>
              </a:solidFill>
            </c:spPr>
          </c:dPt>
          <c:dPt>
            <c:idx val="10"/>
            <c:invertIfNegative val="0"/>
            <c:bubble3D val="0"/>
            <c:spPr>
              <a:solidFill>
                <a:srgbClr val="9BBB59">
                  <a:lumMod val="60000"/>
                  <a:lumOff val="40000"/>
                </a:srgbClr>
              </a:solidFill>
            </c:spPr>
          </c:dPt>
          <c:dPt>
            <c:idx val="11"/>
            <c:invertIfNegative val="0"/>
            <c:bubble3D val="0"/>
            <c:spPr>
              <a:solidFill>
                <a:srgbClr val="92D050"/>
              </a:solidFill>
              <a:ln>
                <a:solidFill>
                  <a:srgbClr val="9BBB59">
                    <a:lumMod val="60000"/>
                    <a:lumOff val="40000"/>
                  </a:srgbClr>
                </a:solidFill>
              </a:ln>
            </c:spPr>
          </c:dPt>
          <c:dPt>
            <c:idx val="12"/>
            <c:invertIfNegative val="0"/>
            <c:bubble3D val="0"/>
            <c:spPr>
              <a:solidFill>
                <a:srgbClr val="9BBB59">
                  <a:lumMod val="40000"/>
                  <a:lumOff val="60000"/>
                </a:srgbClr>
              </a:solidFill>
            </c:spPr>
          </c:dPt>
          <c:dPt>
            <c:idx val="13"/>
            <c:invertIfNegative val="0"/>
            <c:bubble3D val="0"/>
            <c:spPr>
              <a:solidFill>
                <a:srgbClr val="92D050"/>
              </a:solidFill>
            </c:spPr>
          </c:dPt>
          <c:dPt>
            <c:idx val="14"/>
            <c:invertIfNegative val="0"/>
            <c:bubble3D val="0"/>
            <c:spPr>
              <a:solidFill>
                <a:srgbClr val="9BBB59">
                  <a:lumMod val="75000"/>
                </a:srgbClr>
              </a:solidFill>
              <a:ln>
                <a:solidFill>
                  <a:srgbClr val="9BBB59">
                    <a:lumMod val="75000"/>
                  </a:srgbClr>
                </a:solidFill>
              </a:ln>
            </c:spPr>
          </c:dPt>
          <c:dPt>
            <c:idx val="15"/>
            <c:invertIfNegative val="0"/>
            <c:bubble3D val="0"/>
            <c:spPr>
              <a:solidFill>
                <a:srgbClr val="9BBB59">
                  <a:lumMod val="50000"/>
                </a:srgbClr>
              </a:solidFill>
            </c:spPr>
          </c:dPt>
          <c:dPt>
            <c:idx val="16"/>
            <c:invertIfNegative val="0"/>
            <c:bubble3D val="0"/>
            <c:spPr>
              <a:solidFill>
                <a:srgbClr val="F79646"/>
              </a:solidFill>
            </c:spPr>
          </c:dPt>
          <c:cat>
            <c:strRef>
              <c:f>Attendance!$X$4:$AN$4</c:f>
              <c:strCache>
                <c:ptCount val="17"/>
                <c:pt idx="0">
                  <c:v>Generic Advisor </c:v>
                </c:pt>
                <c:pt idx="1">
                  <c:v>Community ConsultationAdvisor Led Events</c:v>
                </c:pt>
                <c:pt idx="2">
                  <c:v>Total Generic Adviser</c:v>
                </c:pt>
                <c:pt idx="3">
                  <c:v>ESOL + Digi Esol + Skill check</c:v>
                </c:pt>
                <c:pt idx="4">
                  <c:v>Pre Citizenship</c:v>
                </c:pt>
                <c:pt idx="5">
                  <c:v>ESOL for Advisors</c:v>
                </c:pt>
                <c:pt idx="6">
                  <c:v>1to 1 skil support</c:v>
                </c:pt>
                <c:pt idx="7">
                  <c:v>Specialist Advisor Training</c:v>
                </c:pt>
                <c:pt idx="8">
                  <c:v>Total Education</c:v>
                </c:pt>
                <c:pt idx="9">
                  <c:v>IA Opportunities &amp; Sessions</c:v>
                </c:pt>
                <c:pt idx="10">
                  <c:v>Job Club</c:v>
                </c:pt>
                <c:pt idx="11">
                  <c:v>Interview and CV</c:v>
                </c:pt>
                <c:pt idx="12">
                  <c:v>Crafty Enterprises</c:v>
                </c:pt>
                <c:pt idx="13">
                  <c:v>Specialist Advisor Employment</c:v>
                </c:pt>
                <c:pt idx="14">
                  <c:v>Total Employability</c:v>
                </c:pt>
                <c:pt idx="15">
                  <c:v>Health Advisor Training</c:v>
                </c:pt>
                <c:pt idx="16">
                  <c:v>Total more than 10 sessions</c:v>
                </c:pt>
              </c:strCache>
            </c:strRef>
          </c:cat>
          <c:val>
            <c:numRef>
              <c:f>Attendance!$X$5:$AN$5</c:f>
              <c:numCache>
                <c:formatCode>General</c:formatCode>
                <c:ptCount val="17"/>
                <c:pt idx="0">
                  <c:v>60</c:v>
                </c:pt>
                <c:pt idx="1">
                  <c:v>52</c:v>
                </c:pt>
                <c:pt idx="2">
                  <c:v>63</c:v>
                </c:pt>
                <c:pt idx="3">
                  <c:v>59</c:v>
                </c:pt>
                <c:pt idx="4">
                  <c:v>33</c:v>
                </c:pt>
                <c:pt idx="5">
                  <c:v>11</c:v>
                </c:pt>
                <c:pt idx="6">
                  <c:v>1</c:v>
                </c:pt>
                <c:pt idx="7">
                  <c:v>19</c:v>
                </c:pt>
                <c:pt idx="8">
                  <c:v>73</c:v>
                </c:pt>
                <c:pt idx="9">
                  <c:v>65</c:v>
                </c:pt>
                <c:pt idx="10">
                  <c:v>22</c:v>
                </c:pt>
                <c:pt idx="11">
                  <c:v>26</c:v>
                </c:pt>
                <c:pt idx="12">
                  <c:v>16</c:v>
                </c:pt>
                <c:pt idx="13">
                  <c:v>26</c:v>
                </c:pt>
                <c:pt idx="14">
                  <c:v>44</c:v>
                </c:pt>
                <c:pt idx="15">
                  <c:v>19</c:v>
                </c:pt>
                <c:pt idx="16">
                  <c:v>71</c:v>
                </c:pt>
              </c:numCache>
            </c:numRef>
          </c:val>
        </c:ser>
        <c:dLbls>
          <c:showLegendKey val="0"/>
          <c:showVal val="0"/>
          <c:showCatName val="0"/>
          <c:showSerName val="0"/>
          <c:showPercent val="0"/>
          <c:showBubbleSize val="0"/>
        </c:dLbls>
        <c:gapWidth val="150"/>
        <c:axId val="180350336"/>
        <c:axId val="179577984"/>
      </c:barChart>
      <c:catAx>
        <c:axId val="180350336"/>
        <c:scaling>
          <c:orientation val="minMax"/>
        </c:scaling>
        <c:delete val="0"/>
        <c:axPos val="b"/>
        <c:majorTickMark val="none"/>
        <c:minorTickMark val="none"/>
        <c:tickLblPos val="nextTo"/>
        <c:crossAx val="179577984"/>
        <c:crosses val="autoZero"/>
        <c:auto val="1"/>
        <c:lblAlgn val="ctr"/>
        <c:lblOffset val="100"/>
        <c:noMultiLvlLbl val="0"/>
      </c:catAx>
      <c:valAx>
        <c:axId val="179577984"/>
        <c:scaling>
          <c:orientation val="minMax"/>
        </c:scaling>
        <c:delete val="0"/>
        <c:axPos val="l"/>
        <c:majorGridlines/>
        <c:numFmt formatCode="General" sourceLinked="1"/>
        <c:majorTickMark val="none"/>
        <c:minorTickMark val="none"/>
        <c:tickLblPos val="nextTo"/>
        <c:crossAx val="180350336"/>
        <c:crosses val="autoZero"/>
        <c:crossBetween val="between"/>
      </c:valAx>
    </c:plotArea>
    <c:legend>
      <c:legendPos val="r"/>
      <c:layout>
        <c:manualLayout>
          <c:xMode val="edge"/>
          <c:yMode val="edge"/>
          <c:x val="0.67924182772607966"/>
          <c:y val="1.2111247561944656E-2"/>
          <c:w val="0.32075817227392028"/>
          <c:h val="0.96837698957355101"/>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Difference between before and after ratings</a:t>
            </a:r>
          </a:p>
        </c:rich>
      </c:tx>
      <c:overlay val="0"/>
    </c:title>
    <c:autoTitleDeleted val="0"/>
    <c:plotArea>
      <c:layout/>
      <c:barChart>
        <c:barDir val="col"/>
        <c:grouping val="clustered"/>
        <c:varyColors val="0"/>
        <c:ser>
          <c:idx val="0"/>
          <c:order val="0"/>
          <c:invertIfNegative val="0"/>
          <c:dPt>
            <c:idx val="1"/>
            <c:invertIfNegative val="0"/>
            <c:bubble3D val="0"/>
            <c:spPr>
              <a:solidFill>
                <a:srgbClr val="FF0000"/>
              </a:solidFill>
            </c:spPr>
          </c:dPt>
          <c:dPt>
            <c:idx val="3"/>
            <c:invertIfNegative val="0"/>
            <c:bubble3D val="0"/>
            <c:spPr>
              <a:solidFill>
                <a:srgbClr val="FF0000"/>
              </a:solidFill>
            </c:spPr>
          </c:dPt>
          <c:dPt>
            <c:idx val="5"/>
            <c:invertIfNegative val="0"/>
            <c:bubble3D val="0"/>
            <c:spPr>
              <a:solidFill>
                <a:srgbClr val="FF0000"/>
              </a:solidFill>
            </c:spPr>
          </c:dPt>
          <c:cat>
            <c:multiLvlStrRef>
              <c:f>'Volunteers Summary'!$D$77:$I$78</c:f>
              <c:multiLvlStrCache>
                <c:ptCount val="6"/>
                <c:lvl>
                  <c:pt idx="0">
                    <c:v>Before</c:v>
                  </c:pt>
                  <c:pt idx="1">
                    <c:v>After</c:v>
                  </c:pt>
                  <c:pt idx="2">
                    <c:v>Before</c:v>
                  </c:pt>
                  <c:pt idx="3">
                    <c:v>After</c:v>
                  </c:pt>
                  <c:pt idx="4">
                    <c:v>Before</c:v>
                  </c:pt>
                  <c:pt idx="5">
                    <c:v>After</c:v>
                  </c:pt>
                </c:lvl>
                <c:lvl>
                  <c:pt idx="0">
                    <c:v>Satisfaction with life</c:v>
                  </c:pt>
                  <c:pt idx="2">
                    <c:v>Trust in Community</c:v>
                  </c:pt>
                  <c:pt idx="4">
                    <c:v>Hopes for the Future</c:v>
                  </c:pt>
                </c:lvl>
              </c:multiLvlStrCache>
            </c:multiLvlStrRef>
          </c:cat>
          <c:val>
            <c:numRef>
              <c:f>'Volunteers Summary'!$D$79:$I$79</c:f>
              <c:numCache>
                <c:formatCode>0.00</c:formatCode>
                <c:ptCount val="6"/>
                <c:pt idx="0">
                  <c:v>7.5121951219512191</c:v>
                </c:pt>
                <c:pt idx="1">
                  <c:v>8.0178571428571423</c:v>
                </c:pt>
                <c:pt idx="2">
                  <c:v>6.2278481012658231</c:v>
                </c:pt>
                <c:pt idx="3">
                  <c:v>7.7142857142857144</c:v>
                </c:pt>
                <c:pt idx="4">
                  <c:v>7.9823008849557526</c:v>
                </c:pt>
                <c:pt idx="5">
                  <c:v>8.4285714285714288</c:v>
                </c:pt>
              </c:numCache>
            </c:numRef>
          </c:val>
        </c:ser>
        <c:dLbls>
          <c:showLegendKey val="0"/>
          <c:showVal val="0"/>
          <c:showCatName val="0"/>
          <c:showSerName val="0"/>
          <c:showPercent val="0"/>
          <c:showBubbleSize val="0"/>
        </c:dLbls>
        <c:gapWidth val="150"/>
        <c:axId val="179607808"/>
        <c:axId val="179609600"/>
      </c:barChart>
      <c:catAx>
        <c:axId val="179607808"/>
        <c:scaling>
          <c:orientation val="minMax"/>
        </c:scaling>
        <c:delete val="0"/>
        <c:axPos val="b"/>
        <c:majorTickMark val="none"/>
        <c:minorTickMark val="none"/>
        <c:tickLblPos val="nextTo"/>
        <c:crossAx val="179609600"/>
        <c:crosses val="autoZero"/>
        <c:auto val="1"/>
        <c:lblAlgn val="ctr"/>
        <c:lblOffset val="100"/>
        <c:noMultiLvlLbl val="0"/>
      </c:catAx>
      <c:valAx>
        <c:axId val="179609600"/>
        <c:scaling>
          <c:orientation val="minMax"/>
        </c:scaling>
        <c:delete val="0"/>
        <c:axPos val="l"/>
        <c:majorGridlines/>
        <c:numFmt formatCode="0.00" sourceLinked="1"/>
        <c:majorTickMark val="none"/>
        <c:minorTickMark val="none"/>
        <c:tickLblPos val="nextTo"/>
        <c:crossAx val="1796078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'Volunteers Summary'!$K$77:$K$78</c:f>
              <c:strCache>
                <c:ptCount val="1"/>
                <c:pt idx="0">
                  <c:v>Membership of Organisations Before </c:v>
                </c:pt>
              </c:strCache>
            </c:strRef>
          </c:tx>
          <c:invertIfNegative val="0"/>
          <c:cat>
            <c:strRef>
              <c:f>'Volunteers Summary'!$J$79:$J$82</c:f>
              <c:strCache>
                <c:ptCount val="4"/>
                <c:pt idx="0">
                  <c:v>BME</c:v>
                </c:pt>
                <c:pt idx="1">
                  <c:v>Religious</c:v>
                </c:pt>
                <c:pt idx="2">
                  <c:v>Other</c:v>
                </c:pt>
                <c:pt idx="3">
                  <c:v>Volunteer</c:v>
                </c:pt>
              </c:strCache>
            </c:strRef>
          </c:cat>
          <c:val>
            <c:numRef>
              <c:f>'Volunteers Summary'!$K$79:$K$82</c:f>
              <c:numCache>
                <c:formatCode>0%</c:formatCode>
                <c:ptCount val="4"/>
                <c:pt idx="0">
                  <c:v>0.16666666666666666</c:v>
                </c:pt>
                <c:pt idx="1">
                  <c:v>0.33333333333333331</c:v>
                </c:pt>
                <c:pt idx="2">
                  <c:v>9.5238095238095233E-2</c:v>
                </c:pt>
                <c:pt idx="3">
                  <c:v>9.5238095238095233E-2</c:v>
                </c:pt>
              </c:numCache>
            </c:numRef>
          </c:val>
        </c:ser>
        <c:ser>
          <c:idx val="1"/>
          <c:order val="1"/>
          <c:tx>
            <c:strRef>
              <c:f>'Volunteers Summary'!$L$77:$L$78</c:f>
              <c:strCache>
                <c:ptCount val="1"/>
                <c:pt idx="0">
                  <c:v>Membership of Organisations After</c:v>
                </c:pt>
              </c:strCache>
            </c:strRef>
          </c:tx>
          <c:invertIfNegative val="0"/>
          <c:cat>
            <c:strRef>
              <c:f>'Volunteers Summary'!$J$79:$J$82</c:f>
              <c:strCache>
                <c:ptCount val="4"/>
                <c:pt idx="0">
                  <c:v>BME</c:v>
                </c:pt>
                <c:pt idx="1">
                  <c:v>Religious</c:v>
                </c:pt>
                <c:pt idx="2">
                  <c:v>Other</c:v>
                </c:pt>
                <c:pt idx="3">
                  <c:v>Volunteer</c:v>
                </c:pt>
              </c:strCache>
            </c:strRef>
          </c:cat>
          <c:val>
            <c:numRef>
              <c:f>'Volunteers Summary'!$L$79:$L$82</c:f>
              <c:numCache>
                <c:formatCode>0%</c:formatCode>
                <c:ptCount val="4"/>
                <c:pt idx="0">
                  <c:v>0.15789473684210525</c:v>
                </c:pt>
                <c:pt idx="1">
                  <c:v>0.2807017543859649</c:v>
                </c:pt>
                <c:pt idx="2">
                  <c:v>5.2631578947368418E-2</c:v>
                </c:pt>
                <c:pt idx="3">
                  <c:v>0.2807017543859649</c:v>
                </c:pt>
              </c:numCache>
            </c:numRef>
          </c:val>
        </c:ser>
        <c:dLbls>
          <c:showLegendKey val="0"/>
          <c:showVal val="0"/>
          <c:showCatName val="0"/>
          <c:showSerName val="0"/>
          <c:showPercent val="0"/>
          <c:showBubbleSize val="0"/>
        </c:dLbls>
        <c:gapWidth val="150"/>
        <c:axId val="179708672"/>
        <c:axId val="179710208"/>
      </c:barChart>
      <c:catAx>
        <c:axId val="179708672"/>
        <c:scaling>
          <c:orientation val="minMax"/>
        </c:scaling>
        <c:delete val="0"/>
        <c:axPos val="b"/>
        <c:majorTickMark val="out"/>
        <c:minorTickMark val="none"/>
        <c:tickLblPos val="nextTo"/>
        <c:crossAx val="179710208"/>
        <c:crosses val="autoZero"/>
        <c:auto val="1"/>
        <c:lblAlgn val="ctr"/>
        <c:lblOffset val="100"/>
        <c:noMultiLvlLbl val="0"/>
      </c:catAx>
      <c:valAx>
        <c:axId val="179710208"/>
        <c:scaling>
          <c:orientation val="minMax"/>
        </c:scaling>
        <c:delete val="0"/>
        <c:axPos val="l"/>
        <c:majorGridlines/>
        <c:numFmt formatCode="0%" sourceLinked="1"/>
        <c:majorTickMark val="out"/>
        <c:minorTickMark val="none"/>
        <c:tickLblPos val="nextTo"/>
        <c:crossAx val="1797086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617124666645586"/>
          <c:y val="2.2038567493112948E-2"/>
        </c:manualLayout>
      </c:layout>
      <c:overlay val="0"/>
    </c:title>
    <c:autoTitleDeleted val="0"/>
    <c:plotArea>
      <c:layout/>
      <c:scatterChart>
        <c:scatterStyle val="lineMarker"/>
        <c:varyColors val="0"/>
        <c:ser>
          <c:idx val="0"/>
          <c:order val="0"/>
          <c:tx>
            <c:strRef>
              <c:f>'Input Volunteers'!$AF$4</c:f>
              <c:strCache>
                <c:ptCount val="1"/>
                <c:pt idx="0">
                  <c:v>Years in UK</c:v>
                </c:pt>
              </c:strCache>
            </c:strRef>
          </c:tx>
          <c:spPr>
            <a:ln w="28575">
              <a:noFill/>
            </a:ln>
          </c:spPr>
          <c:trendline>
            <c:trendlineType val="linear"/>
            <c:dispRSqr val="1"/>
            <c:dispEq val="1"/>
            <c:trendlineLbl>
              <c:layout>
                <c:manualLayout>
                  <c:x val="5.6776186109266463E-2"/>
                  <c:y val="-0.34633637737431583"/>
                </c:manualLayout>
              </c:layout>
              <c:numFmt formatCode="General" sourceLinked="0"/>
            </c:trendlineLbl>
          </c:trendline>
          <c:xVal>
            <c:numRef>
              <c:f>'Input Volunteers'!$AE$5:$AE$61</c:f>
              <c:numCache>
                <c:formatCode>General</c:formatCode>
                <c:ptCount val="57"/>
                <c:pt idx="0">
                  <c:v>5</c:v>
                </c:pt>
                <c:pt idx="2">
                  <c:v>5</c:v>
                </c:pt>
                <c:pt idx="3">
                  <c:v>3</c:v>
                </c:pt>
                <c:pt idx="4">
                  <c:v>5</c:v>
                </c:pt>
                <c:pt idx="5">
                  <c:v>4</c:v>
                </c:pt>
                <c:pt idx="6">
                  <c:v>2</c:v>
                </c:pt>
                <c:pt idx="7">
                  <c:v>4</c:v>
                </c:pt>
                <c:pt idx="8">
                  <c:v>5</c:v>
                </c:pt>
                <c:pt idx="10">
                  <c:v>5</c:v>
                </c:pt>
                <c:pt idx="11">
                  <c:v>5</c:v>
                </c:pt>
                <c:pt idx="12">
                  <c:v>5</c:v>
                </c:pt>
                <c:pt idx="13">
                  <c:v>9</c:v>
                </c:pt>
                <c:pt idx="14">
                  <c:v>6</c:v>
                </c:pt>
                <c:pt idx="15">
                  <c:v>5</c:v>
                </c:pt>
                <c:pt idx="16">
                  <c:v>4</c:v>
                </c:pt>
                <c:pt idx="17">
                  <c:v>5</c:v>
                </c:pt>
                <c:pt idx="18">
                  <c:v>6</c:v>
                </c:pt>
                <c:pt idx="19">
                  <c:v>5</c:v>
                </c:pt>
                <c:pt idx="20">
                  <c:v>3</c:v>
                </c:pt>
                <c:pt idx="21">
                  <c:v>5</c:v>
                </c:pt>
                <c:pt idx="22">
                  <c:v>5</c:v>
                </c:pt>
                <c:pt idx="23">
                  <c:v>9</c:v>
                </c:pt>
                <c:pt idx="25">
                  <c:v>7</c:v>
                </c:pt>
                <c:pt idx="26">
                  <c:v>5</c:v>
                </c:pt>
                <c:pt idx="27">
                  <c:v>5</c:v>
                </c:pt>
                <c:pt idx="28">
                  <c:v>6</c:v>
                </c:pt>
                <c:pt idx="29">
                  <c:v>5</c:v>
                </c:pt>
                <c:pt idx="30">
                  <c:v>4</c:v>
                </c:pt>
                <c:pt idx="31">
                  <c:v>5</c:v>
                </c:pt>
                <c:pt idx="32">
                  <c:v>5</c:v>
                </c:pt>
                <c:pt idx="33">
                  <c:v>5</c:v>
                </c:pt>
                <c:pt idx="34">
                  <c:v>5</c:v>
                </c:pt>
                <c:pt idx="35">
                  <c:v>8</c:v>
                </c:pt>
                <c:pt idx="36">
                  <c:v>5</c:v>
                </c:pt>
                <c:pt idx="37">
                  <c:v>5</c:v>
                </c:pt>
                <c:pt idx="38">
                  <c:v>5</c:v>
                </c:pt>
                <c:pt idx="39">
                  <c:v>1</c:v>
                </c:pt>
                <c:pt idx="40">
                  <c:v>7</c:v>
                </c:pt>
                <c:pt idx="41">
                  <c:v>9</c:v>
                </c:pt>
                <c:pt idx="42">
                  <c:v>5</c:v>
                </c:pt>
                <c:pt idx="43">
                  <c:v>7</c:v>
                </c:pt>
                <c:pt idx="44">
                  <c:v>5</c:v>
                </c:pt>
                <c:pt idx="45">
                  <c:v>5</c:v>
                </c:pt>
                <c:pt idx="46">
                  <c:v>5</c:v>
                </c:pt>
                <c:pt idx="47">
                  <c:v>5</c:v>
                </c:pt>
                <c:pt idx="49">
                  <c:v>2</c:v>
                </c:pt>
                <c:pt idx="50">
                  <c:v>4</c:v>
                </c:pt>
                <c:pt idx="51">
                  <c:v>6</c:v>
                </c:pt>
                <c:pt idx="52">
                  <c:v>6</c:v>
                </c:pt>
                <c:pt idx="53">
                  <c:v>2</c:v>
                </c:pt>
                <c:pt idx="54">
                  <c:v>6</c:v>
                </c:pt>
                <c:pt idx="55">
                  <c:v>4</c:v>
                </c:pt>
                <c:pt idx="56">
                  <c:v>9</c:v>
                </c:pt>
              </c:numCache>
            </c:numRef>
          </c:xVal>
          <c:yVal>
            <c:numRef>
              <c:f>'Input Volunteers'!$AF$5:$AF$61</c:f>
              <c:numCache>
                <c:formatCode>General</c:formatCode>
                <c:ptCount val="57"/>
                <c:pt idx="0">
                  <c:v>1</c:v>
                </c:pt>
                <c:pt idx="2">
                  <c:v>1</c:v>
                </c:pt>
                <c:pt idx="3">
                  <c:v>6</c:v>
                </c:pt>
                <c:pt idx="4">
                  <c:v>2</c:v>
                </c:pt>
                <c:pt idx="5">
                  <c:v>2</c:v>
                </c:pt>
                <c:pt idx="6">
                  <c:v>10</c:v>
                </c:pt>
                <c:pt idx="7">
                  <c:v>6</c:v>
                </c:pt>
                <c:pt idx="8">
                  <c:v>7</c:v>
                </c:pt>
                <c:pt idx="10">
                  <c:v>1</c:v>
                </c:pt>
                <c:pt idx="11">
                  <c:v>6</c:v>
                </c:pt>
                <c:pt idx="12">
                  <c:v>5</c:v>
                </c:pt>
                <c:pt idx="13">
                  <c:v>7</c:v>
                </c:pt>
                <c:pt idx="14">
                  <c:v>4</c:v>
                </c:pt>
                <c:pt idx="15">
                  <c:v>4</c:v>
                </c:pt>
                <c:pt idx="16">
                  <c:v>10</c:v>
                </c:pt>
                <c:pt idx="17">
                  <c:v>3</c:v>
                </c:pt>
                <c:pt idx="18">
                  <c:v>10</c:v>
                </c:pt>
                <c:pt idx="19">
                  <c:v>3</c:v>
                </c:pt>
                <c:pt idx="20">
                  <c:v>8</c:v>
                </c:pt>
                <c:pt idx="21">
                  <c:v>9</c:v>
                </c:pt>
                <c:pt idx="22">
                  <c:v>8</c:v>
                </c:pt>
                <c:pt idx="23">
                  <c:v>5</c:v>
                </c:pt>
                <c:pt idx="25">
                  <c:v>8</c:v>
                </c:pt>
                <c:pt idx="26">
                  <c:v>1</c:v>
                </c:pt>
                <c:pt idx="27">
                  <c:v>8</c:v>
                </c:pt>
                <c:pt idx="28">
                  <c:v>3</c:v>
                </c:pt>
                <c:pt idx="29">
                  <c:v>7</c:v>
                </c:pt>
                <c:pt idx="30">
                  <c:v>4</c:v>
                </c:pt>
                <c:pt idx="31">
                  <c:v>1</c:v>
                </c:pt>
                <c:pt idx="32">
                  <c:v>6</c:v>
                </c:pt>
                <c:pt idx="33">
                  <c:v>8</c:v>
                </c:pt>
                <c:pt idx="34">
                  <c:v>1</c:v>
                </c:pt>
                <c:pt idx="35">
                  <c:v>9</c:v>
                </c:pt>
                <c:pt idx="36">
                  <c:v>9</c:v>
                </c:pt>
                <c:pt idx="37">
                  <c:v>1</c:v>
                </c:pt>
                <c:pt idx="38">
                  <c:v>5</c:v>
                </c:pt>
                <c:pt idx="39">
                  <c:v>6</c:v>
                </c:pt>
                <c:pt idx="40">
                  <c:v>4</c:v>
                </c:pt>
                <c:pt idx="41">
                  <c:v>7</c:v>
                </c:pt>
                <c:pt idx="42">
                  <c:v>4</c:v>
                </c:pt>
                <c:pt idx="43">
                  <c:v>7</c:v>
                </c:pt>
                <c:pt idx="44">
                  <c:v>7</c:v>
                </c:pt>
                <c:pt idx="45">
                  <c:v>8</c:v>
                </c:pt>
                <c:pt idx="46">
                  <c:v>1</c:v>
                </c:pt>
                <c:pt idx="47">
                  <c:v>9</c:v>
                </c:pt>
                <c:pt idx="49">
                  <c:v>0</c:v>
                </c:pt>
                <c:pt idx="50">
                  <c:v>0</c:v>
                </c:pt>
                <c:pt idx="51">
                  <c:v>9</c:v>
                </c:pt>
                <c:pt idx="52">
                  <c:v>7</c:v>
                </c:pt>
                <c:pt idx="53">
                  <c:v>2</c:v>
                </c:pt>
                <c:pt idx="54">
                  <c:v>3</c:v>
                </c:pt>
                <c:pt idx="55">
                  <c:v>8</c:v>
                </c:pt>
                <c:pt idx="56">
                  <c:v>10</c:v>
                </c:pt>
              </c:numCache>
            </c:numRef>
          </c:yVal>
          <c:smooth val="0"/>
        </c:ser>
        <c:dLbls>
          <c:showLegendKey val="0"/>
          <c:showVal val="0"/>
          <c:showCatName val="0"/>
          <c:showSerName val="0"/>
          <c:showPercent val="0"/>
          <c:showBubbleSize val="0"/>
        </c:dLbls>
        <c:axId val="179723264"/>
        <c:axId val="179754112"/>
      </c:scatterChart>
      <c:valAx>
        <c:axId val="179723264"/>
        <c:scaling>
          <c:orientation val="minMax"/>
        </c:scaling>
        <c:delete val="0"/>
        <c:axPos val="b"/>
        <c:title>
          <c:tx>
            <c:rich>
              <a:bodyPr/>
              <a:lstStyle/>
              <a:p>
                <a:pPr>
                  <a:defRPr/>
                </a:pPr>
                <a:r>
                  <a:rPr lang="en-US"/>
                  <a:t>Ability in English</a:t>
                </a:r>
              </a:p>
            </c:rich>
          </c:tx>
          <c:overlay val="0"/>
        </c:title>
        <c:numFmt formatCode="General" sourceLinked="1"/>
        <c:majorTickMark val="out"/>
        <c:minorTickMark val="none"/>
        <c:tickLblPos val="nextTo"/>
        <c:crossAx val="179754112"/>
        <c:crosses val="autoZero"/>
        <c:crossBetween val="midCat"/>
      </c:valAx>
      <c:valAx>
        <c:axId val="179754112"/>
        <c:scaling>
          <c:orientation val="minMax"/>
        </c:scaling>
        <c:delete val="0"/>
        <c:axPos val="l"/>
        <c:majorGridlines/>
        <c:minorGridlines/>
        <c:title>
          <c:tx>
            <c:rich>
              <a:bodyPr/>
              <a:lstStyle/>
              <a:p>
                <a:pPr>
                  <a:defRPr/>
                </a:pPr>
                <a:r>
                  <a:rPr lang="en-US"/>
                  <a:t>Years in the UK</a:t>
                </a:r>
              </a:p>
            </c:rich>
          </c:tx>
          <c:overlay val="0"/>
        </c:title>
        <c:numFmt formatCode="General" sourceLinked="1"/>
        <c:majorTickMark val="out"/>
        <c:minorTickMark val="none"/>
        <c:tickLblPos val="nextTo"/>
        <c:crossAx val="179723264"/>
        <c:crosses val="autoZero"/>
        <c:crossBetween val="midCat"/>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Advice</a:t>
            </a:r>
            <a:r>
              <a:rPr lang="en-GB" baseline="0"/>
              <a:t> and Assistance Provided</a:t>
            </a:r>
            <a:endParaRPr lang="en-GB"/>
          </a:p>
        </c:rich>
      </c:tx>
      <c:overlay val="0"/>
    </c:title>
    <c:autoTitleDeleted val="0"/>
    <c:plotArea>
      <c:layout/>
      <c:barChart>
        <c:barDir val="col"/>
        <c:grouping val="clustered"/>
        <c:varyColors val="0"/>
        <c:ser>
          <c:idx val="0"/>
          <c:order val="0"/>
          <c:invertIfNegative val="0"/>
          <c:dPt>
            <c:idx val="1"/>
            <c:invertIfNegative val="0"/>
            <c:bubble3D val="0"/>
            <c:spPr>
              <a:solidFill>
                <a:schemeClr val="accent2"/>
              </a:solidFill>
            </c:spPr>
          </c:dPt>
          <c:dPt>
            <c:idx val="2"/>
            <c:invertIfNegative val="0"/>
            <c:bubble3D val="0"/>
            <c:spPr>
              <a:solidFill>
                <a:schemeClr val="accent3"/>
              </a:solidFill>
            </c:spPr>
          </c:dPt>
          <c:dPt>
            <c:idx val="3"/>
            <c:invertIfNegative val="0"/>
            <c:bubble3D val="0"/>
            <c:spPr>
              <a:solidFill>
                <a:schemeClr val="accent6"/>
              </a:solidFill>
            </c:spPr>
          </c:dPt>
          <c:cat>
            <c:strRef>
              <c:f>'Client contacts'!$B$5:$E$5</c:f>
              <c:strCache>
                <c:ptCount val="4"/>
                <c:pt idx="0">
                  <c:v>Total help/ refer/signpost</c:v>
                </c:pt>
                <c:pt idx="1">
                  <c:v>Total help</c:v>
                </c:pt>
                <c:pt idx="2">
                  <c:v>Total Referred</c:v>
                </c:pt>
                <c:pt idx="3">
                  <c:v>Total signposted</c:v>
                </c:pt>
              </c:strCache>
            </c:strRef>
          </c:cat>
          <c:val>
            <c:numRef>
              <c:f>'Client contacts'!$B$6:$E$6</c:f>
              <c:numCache>
                <c:formatCode>General</c:formatCode>
                <c:ptCount val="4"/>
                <c:pt idx="0">
                  <c:v>628</c:v>
                </c:pt>
                <c:pt idx="1">
                  <c:v>230</c:v>
                </c:pt>
                <c:pt idx="2">
                  <c:v>64</c:v>
                </c:pt>
                <c:pt idx="3">
                  <c:v>334</c:v>
                </c:pt>
              </c:numCache>
            </c:numRef>
          </c:val>
        </c:ser>
        <c:dLbls>
          <c:showLegendKey val="0"/>
          <c:showVal val="0"/>
          <c:showCatName val="0"/>
          <c:showSerName val="0"/>
          <c:showPercent val="0"/>
          <c:showBubbleSize val="0"/>
        </c:dLbls>
        <c:gapWidth val="150"/>
        <c:axId val="180710016"/>
        <c:axId val="180711808"/>
      </c:barChart>
      <c:catAx>
        <c:axId val="180710016"/>
        <c:scaling>
          <c:orientation val="minMax"/>
        </c:scaling>
        <c:delete val="0"/>
        <c:axPos val="b"/>
        <c:majorTickMark val="none"/>
        <c:minorTickMark val="none"/>
        <c:tickLblPos val="nextTo"/>
        <c:crossAx val="180711808"/>
        <c:crosses val="autoZero"/>
        <c:auto val="1"/>
        <c:lblAlgn val="ctr"/>
        <c:lblOffset val="100"/>
        <c:noMultiLvlLbl val="0"/>
      </c:catAx>
      <c:valAx>
        <c:axId val="180711808"/>
        <c:scaling>
          <c:orientation val="minMax"/>
        </c:scaling>
        <c:delete val="0"/>
        <c:axPos val="l"/>
        <c:majorGridlines/>
        <c:numFmt formatCode="General" sourceLinked="1"/>
        <c:majorTickMark val="none"/>
        <c:minorTickMark val="none"/>
        <c:tickLblPos val="nextTo"/>
        <c:crossAx val="1807100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Analysis</a:t>
            </a:r>
            <a:r>
              <a:rPr lang="en-GB" baseline="0"/>
              <a:t> of Costs by Outcome Area</a:t>
            </a:r>
            <a:endParaRPr lang="en-GB"/>
          </a:p>
        </c:rich>
      </c:tx>
      <c:overlay val="0"/>
    </c:title>
    <c:autoTitleDeleted val="0"/>
    <c:plotArea>
      <c:layout/>
      <c:barChart>
        <c:barDir val="col"/>
        <c:grouping val="clustered"/>
        <c:varyColors val="0"/>
        <c:ser>
          <c:idx val="0"/>
          <c:order val="0"/>
          <c:invertIfNegative val="0"/>
          <c:dPt>
            <c:idx val="1"/>
            <c:invertIfNegative val="0"/>
            <c:bubble3D val="0"/>
            <c:spPr>
              <a:solidFill>
                <a:schemeClr val="accent6"/>
              </a:solidFill>
            </c:spPr>
          </c:dPt>
          <c:dPt>
            <c:idx val="2"/>
            <c:invertIfNegative val="0"/>
            <c:bubble3D val="0"/>
            <c:spPr>
              <a:solidFill>
                <a:schemeClr val="accent4"/>
              </a:solidFill>
            </c:spPr>
          </c:dPt>
          <c:dPt>
            <c:idx val="3"/>
            <c:invertIfNegative val="0"/>
            <c:bubble3D val="0"/>
            <c:spPr>
              <a:solidFill>
                <a:schemeClr val="accent2"/>
              </a:solidFill>
            </c:spPr>
          </c:dPt>
          <c:dPt>
            <c:idx val="4"/>
            <c:invertIfNegative val="0"/>
            <c:bubble3D val="0"/>
            <c:spPr>
              <a:solidFill>
                <a:schemeClr val="accent3"/>
              </a:solidFill>
            </c:spPr>
          </c:dPt>
          <c:dPt>
            <c:idx val="5"/>
            <c:invertIfNegative val="0"/>
            <c:bubble3D val="0"/>
            <c:spPr>
              <a:solidFill>
                <a:schemeClr val="accent6">
                  <a:lumMod val="75000"/>
                </a:schemeClr>
              </a:solidFill>
            </c:spPr>
          </c:dPt>
          <c:dPt>
            <c:idx val="6"/>
            <c:invertIfNegative val="0"/>
            <c:bubble3D val="0"/>
            <c:spPr>
              <a:solidFill>
                <a:srgbClr val="C00000"/>
              </a:solidFill>
            </c:spPr>
          </c:dPt>
          <c:cat>
            <c:strRef>
              <c:f>SROI!$B$33:$B$39</c:f>
              <c:strCache>
                <c:ptCount val="7"/>
                <c:pt idx="0">
                  <c:v>Project Support</c:v>
                </c:pt>
                <c:pt idx="1">
                  <c:v>Volunteer Sup</c:v>
                </c:pt>
                <c:pt idx="2">
                  <c:v>Advisor</c:v>
                </c:pt>
                <c:pt idx="3">
                  <c:v>ESOL</c:v>
                </c:pt>
                <c:pt idx="4">
                  <c:v>Employability</c:v>
                </c:pt>
                <c:pt idx="5">
                  <c:v>Health</c:v>
                </c:pt>
                <c:pt idx="6">
                  <c:v>Research &amp; Eval</c:v>
                </c:pt>
              </c:strCache>
            </c:strRef>
          </c:cat>
          <c:val>
            <c:numRef>
              <c:f>SROI!$C$33:$C$39</c:f>
              <c:numCache>
                <c:formatCode>"£"#,##0</c:formatCode>
                <c:ptCount val="7"/>
                <c:pt idx="0">
                  <c:v>242831.53999999998</c:v>
                </c:pt>
                <c:pt idx="1">
                  <c:v>39781.81</c:v>
                </c:pt>
                <c:pt idx="2">
                  <c:v>43800</c:v>
                </c:pt>
                <c:pt idx="3">
                  <c:v>39496.5</c:v>
                </c:pt>
                <c:pt idx="4">
                  <c:v>29230</c:v>
                </c:pt>
                <c:pt idx="5">
                  <c:v>44255</c:v>
                </c:pt>
                <c:pt idx="6">
                  <c:v>102255.15</c:v>
                </c:pt>
              </c:numCache>
            </c:numRef>
          </c:val>
        </c:ser>
        <c:dLbls>
          <c:showLegendKey val="0"/>
          <c:showVal val="0"/>
          <c:showCatName val="0"/>
          <c:showSerName val="0"/>
          <c:showPercent val="0"/>
          <c:showBubbleSize val="0"/>
        </c:dLbls>
        <c:gapWidth val="150"/>
        <c:axId val="180738688"/>
        <c:axId val="180744576"/>
      </c:barChart>
      <c:catAx>
        <c:axId val="180738688"/>
        <c:scaling>
          <c:orientation val="minMax"/>
        </c:scaling>
        <c:delete val="0"/>
        <c:axPos val="b"/>
        <c:majorTickMark val="none"/>
        <c:minorTickMark val="none"/>
        <c:tickLblPos val="nextTo"/>
        <c:crossAx val="180744576"/>
        <c:crosses val="autoZero"/>
        <c:auto val="1"/>
        <c:lblAlgn val="ctr"/>
        <c:lblOffset val="100"/>
        <c:noMultiLvlLbl val="0"/>
      </c:catAx>
      <c:valAx>
        <c:axId val="180744576"/>
        <c:scaling>
          <c:orientation val="minMax"/>
        </c:scaling>
        <c:delete val="0"/>
        <c:axPos val="l"/>
        <c:majorGridlines/>
        <c:numFmt formatCode="&quot;£&quot;#,##0" sourceLinked="1"/>
        <c:majorTickMark val="none"/>
        <c:minorTickMark val="none"/>
        <c:tickLblPos val="nextTo"/>
        <c:crossAx val="180738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Period</a:t>
            </a:r>
            <a:r>
              <a:rPr lang="en-GB" baseline="0"/>
              <a:t> of Engagement with Gateway</a:t>
            </a:r>
            <a:endParaRPr lang="en-GB"/>
          </a:p>
        </c:rich>
      </c:tx>
      <c:overlay val="0"/>
    </c:title>
    <c:autoTitleDeleted val="0"/>
    <c:plotArea>
      <c:layout/>
      <c:barChart>
        <c:barDir val="col"/>
        <c:grouping val="clustered"/>
        <c:varyColors val="0"/>
        <c:ser>
          <c:idx val="0"/>
          <c:order val="0"/>
          <c:invertIfNegative val="0"/>
          <c:cat>
            <c:multiLvlStrRef>
              <c:f>Attendance!$X$10:$AF$11</c:f>
              <c:multiLvlStrCache>
                <c:ptCount val="9"/>
                <c:lvl>
                  <c:pt idx="0">
                    <c:v>0</c:v>
                  </c:pt>
                  <c:pt idx="1">
                    <c:v>1 to 10</c:v>
                  </c:pt>
                  <c:pt idx="2">
                    <c:v>11 to  20</c:v>
                  </c:pt>
                  <c:pt idx="3">
                    <c:v>21 to 40</c:v>
                  </c:pt>
                  <c:pt idx="4">
                    <c:v>31 to 40</c:v>
                  </c:pt>
                  <c:pt idx="5">
                    <c:v>41 to 50</c:v>
                  </c:pt>
                  <c:pt idx="6">
                    <c:v>51 to 60</c:v>
                  </c:pt>
                  <c:pt idx="7">
                    <c:v>61 to 70</c:v>
                  </c:pt>
                  <c:pt idx="8">
                    <c:v>71 to 80</c:v>
                  </c:pt>
                </c:lvl>
                <c:lvl>
                  <c:pt idx="0">
                    <c:v>Period of Engagement</c:v>
                  </c:pt>
                </c:lvl>
              </c:multiLvlStrCache>
            </c:multiLvlStrRef>
          </c:cat>
          <c:val>
            <c:numRef>
              <c:f>Attendance!$X$12:$AF$12</c:f>
              <c:numCache>
                <c:formatCode>General</c:formatCode>
                <c:ptCount val="9"/>
                <c:pt idx="0">
                  <c:v>9</c:v>
                </c:pt>
                <c:pt idx="1">
                  <c:v>12</c:v>
                </c:pt>
                <c:pt idx="2">
                  <c:v>21</c:v>
                </c:pt>
                <c:pt idx="3">
                  <c:v>13</c:v>
                </c:pt>
                <c:pt idx="4">
                  <c:v>11</c:v>
                </c:pt>
                <c:pt idx="5">
                  <c:v>6</c:v>
                </c:pt>
                <c:pt idx="6">
                  <c:v>10</c:v>
                </c:pt>
                <c:pt idx="7">
                  <c:v>16</c:v>
                </c:pt>
                <c:pt idx="8">
                  <c:v>4</c:v>
                </c:pt>
              </c:numCache>
            </c:numRef>
          </c:val>
        </c:ser>
        <c:dLbls>
          <c:showLegendKey val="0"/>
          <c:showVal val="0"/>
          <c:showCatName val="0"/>
          <c:showSerName val="0"/>
          <c:showPercent val="0"/>
          <c:showBubbleSize val="0"/>
        </c:dLbls>
        <c:gapWidth val="150"/>
        <c:axId val="180846592"/>
        <c:axId val="180848128"/>
      </c:barChart>
      <c:catAx>
        <c:axId val="180846592"/>
        <c:scaling>
          <c:orientation val="minMax"/>
        </c:scaling>
        <c:delete val="0"/>
        <c:axPos val="b"/>
        <c:majorTickMark val="none"/>
        <c:minorTickMark val="none"/>
        <c:tickLblPos val="nextTo"/>
        <c:crossAx val="180848128"/>
        <c:crosses val="autoZero"/>
        <c:auto val="1"/>
        <c:lblAlgn val="ctr"/>
        <c:lblOffset val="100"/>
        <c:noMultiLvlLbl val="0"/>
      </c:catAx>
      <c:valAx>
        <c:axId val="180848128"/>
        <c:scaling>
          <c:orientation val="minMax"/>
        </c:scaling>
        <c:delete val="0"/>
        <c:axPos val="l"/>
        <c:majorGridlines/>
        <c:title>
          <c:overlay val="0"/>
        </c:title>
        <c:numFmt formatCode="General" sourceLinked="1"/>
        <c:majorTickMark val="none"/>
        <c:minorTickMark val="none"/>
        <c:tickLblPos val="nextTo"/>
        <c:crossAx val="180846592"/>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GB"/>
              <a:t>SROI</a:t>
            </a:r>
            <a:r>
              <a:rPr lang="en-GB" baseline="0"/>
              <a:t> by Beneficiaries</a:t>
            </a:r>
            <a:endParaRPr lang="en-GB"/>
          </a:p>
        </c:rich>
      </c:tx>
      <c:overlay val="0"/>
    </c:title>
    <c:autoTitleDeleted val="0"/>
    <c:plotArea>
      <c:layout/>
      <c:barChart>
        <c:barDir val="col"/>
        <c:grouping val="stacked"/>
        <c:varyColors val="0"/>
        <c:ser>
          <c:idx val="0"/>
          <c:order val="0"/>
          <c:tx>
            <c:strRef>
              <c:f>SROI!$S$7</c:f>
              <c:strCache>
                <c:ptCount val="1"/>
                <c:pt idx="0">
                  <c:v>Government</c:v>
                </c:pt>
              </c:strCache>
            </c:strRef>
          </c:tx>
          <c:invertIfNegative val="0"/>
          <c:cat>
            <c:strRef>
              <c:f>SROI!$R$8:$R$9</c:f>
              <c:strCache>
                <c:ptCount val="2"/>
                <c:pt idx="0">
                  <c:v>Cost</c:v>
                </c:pt>
                <c:pt idx="1">
                  <c:v>Value</c:v>
                </c:pt>
              </c:strCache>
            </c:strRef>
          </c:cat>
          <c:val>
            <c:numRef>
              <c:f>SROI!$S$8:$S$9</c:f>
              <c:numCache>
                <c:formatCode>"£"#,##0.00</c:formatCode>
                <c:ptCount val="2"/>
                <c:pt idx="0">
                  <c:v>1</c:v>
                </c:pt>
                <c:pt idx="1">
                  <c:v>1.2102781814579757</c:v>
                </c:pt>
              </c:numCache>
            </c:numRef>
          </c:val>
        </c:ser>
        <c:ser>
          <c:idx val="1"/>
          <c:order val="1"/>
          <c:tx>
            <c:strRef>
              <c:f>SROI!$T$7</c:f>
              <c:strCache>
                <c:ptCount val="1"/>
                <c:pt idx="0">
                  <c:v>Households</c:v>
                </c:pt>
              </c:strCache>
            </c:strRef>
          </c:tx>
          <c:invertIfNegative val="0"/>
          <c:cat>
            <c:strRef>
              <c:f>SROI!$R$8:$R$9</c:f>
              <c:strCache>
                <c:ptCount val="2"/>
                <c:pt idx="0">
                  <c:v>Cost</c:v>
                </c:pt>
                <c:pt idx="1">
                  <c:v>Value</c:v>
                </c:pt>
              </c:strCache>
            </c:strRef>
          </c:cat>
          <c:val>
            <c:numRef>
              <c:f>SROI!$T$8:$T$9</c:f>
              <c:numCache>
                <c:formatCode>"£"#,##0.00</c:formatCode>
                <c:ptCount val="2"/>
                <c:pt idx="1">
                  <c:v>4.1614233758087975</c:v>
                </c:pt>
              </c:numCache>
            </c:numRef>
          </c:val>
        </c:ser>
        <c:ser>
          <c:idx val="2"/>
          <c:order val="2"/>
          <c:tx>
            <c:strRef>
              <c:f>SROI!$U$7</c:f>
              <c:strCache>
                <c:ptCount val="1"/>
                <c:pt idx="0">
                  <c:v>Employers</c:v>
                </c:pt>
              </c:strCache>
            </c:strRef>
          </c:tx>
          <c:invertIfNegative val="0"/>
          <c:cat>
            <c:strRef>
              <c:f>SROI!$R$8:$R$9</c:f>
              <c:strCache>
                <c:ptCount val="2"/>
                <c:pt idx="0">
                  <c:v>Cost</c:v>
                </c:pt>
                <c:pt idx="1">
                  <c:v>Value</c:v>
                </c:pt>
              </c:strCache>
            </c:strRef>
          </c:cat>
          <c:val>
            <c:numRef>
              <c:f>SROI!$U$8:$U$9</c:f>
              <c:numCache>
                <c:formatCode>"£"#,##0.00</c:formatCode>
                <c:ptCount val="2"/>
                <c:pt idx="1">
                  <c:v>0.34579376613085022</c:v>
                </c:pt>
              </c:numCache>
            </c:numRef>
          </c:val>
        </c:ser>
        <c:dLbls>
          <c:showLegendKey val="0"/>
          <c:showVal val="0"/>
          <c:showCatName val="0"/>
          <c:showSerName val="0"/>
          <c:showPercent val="0"/>
          <c:showBubbleSize val="0"/>
        </c:dLbls>
        <c:gapWidth val="55"/>
        <c:overlap val="100"/>
        <c:axId val="180890624"/>
        <c:axId val="180896512"/>
      </c:barChart>
      <c:catAx>
        <c:axId val="180890624"/>
        <c:scaling>
          <c:orientation val="minMax"/>
        </c:scaling>
        <c:delete val="0"/>
        <c:axPos val="b"/>
        <c:majorTickMark val="none"/>
        <c:minorTickMark val="none"/>
        <c:tickLblPos val="nextTo"/>
        <c:crossAx val="180896512"/>
        <c:crosses val="autoZero"/>
        <c:auto val="1"/>
        <c:lblAlgn val="ctr"/>
        <c:lblOffset val="100"/>
        <c:noMultiLvlLbl val="0"/>
      </c:catAx>
      <c:valAx>
        <c:axId val="180896512"/>
        <c:scaling>
          <c:orientation val="minMax"/>
        </c:scaling>
        <c:delete val="0"/>
        <c:axPos val="l"/>
        <c:majorGridlines/>
        <c:numFmt formatCode="&quot;£&quot;#,##0.00" sourceLinked="1"/>
        <c:majorTickMark val="none"/>
        <c:minorTickMark val="none"/>
        <c:tickLblPos val="nextTo"/>
        <c:crossAx val="1808906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GB"/>
              <a:t>Potential</a:t>
            </a:r>
            <a:r>
              <a:rPr lang="en-GB" baseline="0"/>
              <a:t> SROI from Co Production</a:t>
            </a:r>
            <a:endParaRPr lang="en-GB"/>
          </a:p>
        </c:rich>
      </c:tx>
      <c:overlay val="0"/>
    </c:title>
    <c:autoTitleDeleted val="0"/>
    <c:plotArea>
      <c:layout/>
      <c:barChart>
        <c:barDir val="col"/>
        <c:grouping val="stacked"/>
        <c:varyColors val="0"/>
        <c:ser>
          <c:idx val="0"/>
          <c:order val="0"/>
          <c:tx>
            <c:strRef>
              <c:f>SROI!$S$12</c:f>
              <c:strCache>
                <c:ptCount val="1"/>
                <c:pt idx="0">
                  <c:v>Government</c:v>
                </c:pt>
              </c:strCache>
            </c:strRef>
          </c:tx>
          <c:invertIfNegative val="0"/>
          <c:cat>
            <c:strRef>
              <c:f>SROI!$R$13:$R$14</c:f>
              <c:strCache>
                <c:ptCount val="2"/>
                <c:pt idx="0">
                  <c:v>Cost</c:v>
                </c:pt>
                <c:pt idx="1">
                  <c:v>Value</c:v>
                </c:pt>
              </c:strCache>
            </c:strRef>
          </c:cat>
          <c:val>
            <c:numRef>
              <c:f>SROI!$S$13:$S$14</c:f>
              <c:numCache>
                <c:formatCode>"£"#,##0.00</c:formatCode>
                <c:ptCount val="2"/>
                <c:pt idx="0">
                  <c:v>1</c:v>
                </c:pt>
                <c:pt idx="1">
                  <c:v>1.8088095238095239</c:v>
                </c:pt>
              </c:numCache>
            </c:numRef>
          </c:val>
        </c:ser>
        <c:ser>
          <c:idx val="1"/>
          <c:order val="1"/>
          <c:tx>
            <c:strRef>
              <c:f>SROI!$T$12</c:f>
              <c:strCache>
                <c:ptCount val="1"/>
                <c:pt idx="0">
                  <c:v>Households</c:v>
                </c:pt>
              </c:strCache>
            </c:strRef>
          </c:tx>
          <c:invertIfNegative val="0"/>
          <c:cat>
            <c:strRef>
              <c:f>SROI!$R$13:$R$14</c:f>
              <c:strCache>
                <c:ptCount val="2"/>
                <c:pt idx="0">
                  <c:v>Cost</c:v>
                </c:pt>
                <c:pt idx="1">
                  <c:v>Value</c:v>
                </c:pt>
              </c:strCache>
            </c:strRef>
          </c:cat>
          <c:val>
            <c:numRef>
              <c:f>SROI!$T$13:$T$14</c:f>
              <c:numCache>
                <c:formatCode>"£"#,##0.00</c:formatCode>
                <c:ptCount val="2"/>
                <c:pt idx="1">
                  <c:v>6.2194149659863944</c:v>
                </c:pt>
              </c:numCache>
            </c:numRef>
          </c:val>
        </c:ser>
        <c:ser>
          <c:idx val="2"/>
          <c:order val="2"/>
          <c:tx>
            <c:strRef>
              <c:f>SROI!$U$12</c:f>
              <c:strCache>
                <c:ptCount val="1"/>
                <c:pt idx="0">
                  <c:v>Employers</c:v>
                </c:pt>
              </c:strCache>
            </c:strRef>
          </c:tx>
          <c:invertIfNegative val="0"/>
          <c:cat>
            <c:strRef>
              <c:f>SROI!$R$13:$R$14</c:f>
              <c:strCache>
                <c:ptCount val="2"/>
                <c:pt idx="0">
                  <c:v>Cost</c:v>
                </c:pt>
                <c:pt idx="1">
                  <c:v>Value</c:v>
                </c:pt>
              </c:strCache>
            </c:strRef>
          </c:cat>
          <c:val>
            <c:numRef>
              <c:f>SROI!$U$13:$U$14</c:f>
              <c:numCache>
                <c:formatCode>"£"#,##0.00</c:formatCode>
                <c:ptCount val="2"/>
                <c:pt idx="1">
                  <c:v>0.51680272108843539</c:v>
                </c:pt>
              </c:numCache>
            </c:numRef>
          </c:val>
        </c:ser>
        <c:dLbls>
          <c:showLegendKey val="0"/>
          <c:showVal val="0"/>
          <c:showCatName val="0"/>
          <c:showSerName val="0"/>
          <c:showPercent val="0"/>
          <c:showBubbleSize val="0"/>
        </c:dLbls>
        <c:gapWidth val="55"/>
        <c:overlap val="100"/>
        <c:axId val="180943104"/>
        <c:axId val="180948992"/>
      </c:barChart>
      <c:catAx>
        <c:axId val="180943104"/>
        <c:scaling>
          <c:orientation val="minMax"/>
        </c:scaling>
        <c:delete val="0"/>
        <c:axPos val="b"/>
        <c:majorTickMark val="none"/>
        <c:minorTickMark val="none"/>
        <c:tickLblPos val="nextTo"/>
        <c:crossAx val="180948992"/>
        <c:crosses val="autoZero"/>
        <c:auto val="1"/>
        <c:lblAlgn val="ctr"/>
        <c:lblOffset val="100"/>
        <c:noMultiLvlLbl val="0"/>
      </c:catAx>
      <c:valAx>
        <c:axId val="180948992"/>
        <c:scaling>
          <c:orientation val="minMax"/>
        </c:scaling>
        <c:delete val="0"/>
        <c:axPos val="l"/>
        <c:majorGridlines/>
        <c:numFmt formatCode="&quot;£&quot;#,##0.00" sourceLinked="1"/>
        <c:majorTickMark val="none"/>
        <c:minorTickMark val="none"/>
        <c:tickLblPos val="nextTo"/>
        <c:crossAx val="1809431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600"/>
              <a:t>Fig</a:t>
            </a:r>
            <a:r>
              <a:rPr lang="en-GB" sz="1600" baseline="0"/>
              <a:t> 25 Continuation Cost through Co Production</a:t>
            </a:r>
            <a:endParaRPr lang="en-GB" sz="1600"/>
          </a:p>
        </c:rich>
      </c:tx>
      <c:overlay val="0"/>
    </c:title>
    <c:autoTitleDeleted val="0"/>
    <c:plotArea>
      <c:layout/>
      <c:barChart>
        <c:barDir val="col"/>
        <c:grouping val="clustered"/>
        <c:varyColors val="0"/>
        <c:ser>
          <c:idx val="0"/>
          <c:order val="0"/>
          <c:invertIfNegative val="0"/>
          <c:dPt>
            <c:idx val="0"/>
            <c:invertIfNegative val="0"/>
            <c:bubble3D val="0"/>
            <c:spPr>
              <a:solidFill>
                <a:schemeClr val="tx2">
                  <a:lumMod val="50000"/>
                </a:schemeClr>
              </a:solidFill>
              <a:ln>
                <a:solidFill>
                  <a:schemeClr val="tx2">
                    <a:lumMod val="50000"/>
                  </a:schemeClr>
                </a:solidFill>
              </a:ln>
            </c:spPr>
          </c:dPt>
          <c:dPt>
            <c:idx val="1"/>
            <c:invertIfNegative val="0"/>
            <c:bubble3D val="0"/>
            <c:spPr>
              <a:solidFill>
                <a:schemeClr val="tx2">
                  <a:lumMod val="40000"/>
                  <a:lumOff val="60000"/>
                </a:schemeClr>
              </a:solidFill>
              <a:ln>
                <a:solidFill>
                  <a:schemeClr val="tx2">
                    <a:lumMod val="75000"/>
                  </a:schemeClr>
                </a:solidFill>
              </a:ln>
            </c:spPr>
          </c:dPt>
          <c:dPt>
            <c:idx val="2"/>
            <c:invertIfNegative val="0"/>
            <c:bubble3D val="0"/>
            <c:spPr>
              <a:solidFill>
                <a:schemeClr val="tx2">
                  <a:lumMod val="40000"/>
                  <a:lumOff val="60000"/>
                </a:schemeClr>
              </a:solidFill>
            </c:spPr>
          </c:dPt>
          <c:dPt>
            <c:idx val="3"/>
            <c:invertIfNegative val="0"/>
            <c:bubble3D val="0"/>
            <c:spPr>
              <a:solidFill>
                <a:schemeClr val="tx2">
                  <a:lumMod val="20000"/>
                  <a:lumOff val="80000"/>
                </a:schemeClr>
              </a:solidFill>
            </c:spPr>
          </c:dPt>
          <c:dPt>
            <c:idx val="5"/>
            <c:invertIfNegative val="0"/>
            <c:bubble3D val="0"/>
            <c:spPr>
              <a:solidFill>
                <a:schemeClr val="accent6">
                  <a:lumMod val="50000"/>
                </a:schemeClr>
              </a:solidFill>
            </c:spPr>
          </c:dPt>
          <c:dPt>
            <c:idx val="6"/>
            <c:invertIfNegative val="0"/>
            <c:bubble3D val="0"/>
            <c:spPr>
              <a:solidFill>
                <a:schemeClr val="accent6">
                  <a:lumMod val="75000"/>
                </a:schemeClr>
              </a:solidFill>
            </c:spPr>
          </c:dPt>
          <c:dPt>
            <c:idx val="7"/>
            <c:invertIfNegative val="0"/>
            <c:bubble3D val="0"/>
            <c:spPr>
              <a:solidFill>
                <a:schemeClr val="accent6">
                  <a:lumMod val="60000"/>
                  <a:lumOff val="40000"/>
                </a:schemeClr>
              </a:solidFill>
            </c:spPr>
          </c:dPt>
          <c:dPt>
            <c:idx val="8"/>
            <c:invertIfNegative val="0"/>
            <c:bubble3D val="0"/>
            <c:spPr>
              <a:solidFill>
                <a:schemeClr val="accent6">
                  <a:lumMod val="40000"/>
                  <a:lumOff val="60000"/>
                </a:schemeClr>
              </a:solidFill>
            </c:spPr>
          </c:dPt>
          <c:dPt>
            <c:idx val="9"/>
            <c:invertIfNegative val="0"/>
            <c:bubble3D val="0"/>
            <c:spPr>
              <a:solidFill>
                <a:schemeClr val="accent6">
                  <a:lumMod val="20000"/>
                  <a:lumOff val="80000"/>
                </a:schemeClr>
              </a:solidFill>
            </c:spPr>
          </c:dPt>
          <c:dPt>
            <c:idx val="10"/>
            <c:invertIfNegative val="0"/>
            <c:bubble3D val="0"/>
            <c:spPr>
              <a:solidFill>
                <a:srgbClr val="92D050"/>
              </a:solidFill>
            </c:spPr>
          </c:dPt>
          <c:cat>
            <c:strRef>
              <c:f>'Project Cost'!$V$6:$V$16</c:f>
              <c:strCache>
                <c:ptCount val="11"/>
                <c:pt idx="0">
                  <c:v>Project Support Costs</c:v>
                </c:pt>
                <c:pt idx="1">
                  <c:v>…Staff Costs</c:v>
                </c:pt>
                <c:pt idx="2">
                  <c:v>…Equipment</c:v>
                </c:pt>
                <c:pt idx="3">
                  <c:v>…Consumables</c:v>
                </c:pt>
                <c:pt idx="4">
                  <c:v>…Meetings and travel (staff)</c:v>
                </c:pt>
                <c:pt idx="5">
                  <c:v>Training and suport of vols</c:v>
                </c:pt>
                <c:pt idx="6">
                  <c:v>...Advisor</c:v>
                </c:pt>
                <c:pt idx="7">
                  <c:v>… Education &amp; ESOL</c:v>
                </c:pt>
                <c:pt idx="8">
                  <c:v>...Employability</c:v>
                </c:pt>
                <c:pt idx="9">
                  <c:v>...Health</c:v>
                </c:pt>
                <c:pt idx="10">
                  <c:v>.. Travel/child/room</c:v>
                </c:pt>
              </c:strCache>
            </c:strRef>
          </c:cat>
          <c:val>
            <c:numRef>
              <c:f>'Project Cost'!$W$6:$W$16</c:f>
              <c:numCache>
                <c:formatCode>"£"#,##0</c:formatCode>
                <c:ptCount val="11"/>
                <c:pt idx="0">
                  <c:v>77000</c:v>
                </c:pt>
                <c:pt idx="1">
                  <c:v>70000</c:v>
                </c:pt>
                <c:pt idx="2">
                  <c:v>3000</c:v>
                </c:pt>
                <c:pt idx="3" formatCode="General">
                  <c:v>3000</c:v>
                </c:pt>
                <c:pt idx="4">
                  <c:v>2000</c:v>
                </c:pt>
                <c:pt idx="5">
                  <c:v>70000</c:v>
                </c:pt>
                <c:pt idx="6">
                  <c:v>15000</c:v>
                </c:pt>
                <c:pt idx="7">
                  <c:v>15000</c:v>
                </c:pt>
                <c:pt idx="8">
                  <c:v>10000</c:v>
                </c:pt>
                <c:pt idx="9">
                  <c:v>10000</c:v>
                </c:pt>
                <c:pt idx="10">
                  <c:v>20000</c:v>
                </c:pt>
              </c:numCache>
            </c:numRef>
          </c:val>
        </c:ser>
        <c:dLbls>
          <c:showLegendKey val="0"/>
          <c:showVal val="0"/>
          <c:showCatName val="0"/>
          <c:showSerName val="0"/>
          <c:showPercent val="0"/>
          <c:showBubbleSize val="0"/>
        </c:dLbls>
        <c:gapWidth val="0"/>
        <c:axId val="180989952"/>
        <c:axId val="180991488"/>
      </c:barChart>
      <c:catAx>
        <c:axId val="180989952"/>
        <c:scaling>
          <c:orientation val="minMax"/>
        </c:scaling>
        <c:delete val="0"/>
        <c:axPos val="b"/>
        <c:majorTickMark val="none"/>
        <c:minorTickMark val="none"/>
        <c:tickLblPos val="nextTo"/>
        <c:crossAx val="180991488"/>
        <c:crosses val="autoZero"/>
        <c:auto val="1"/>
        <c:lblAlgn val="ctr"/>
        <c:lblOffset val="100"/>
        <c:noMultiLvlLbl val="0"/>
      </c:catAx>
      <c:valAx>
        <c:axId val="180991488"/>
        <c:scaling>
          <c:orientation val="minMax"/>
        </c:scaling>
        <c:delete val="0"/>
        <c:axPos val="l"/>
        <c:numFmt formatCode="&quot;£&quot;#,##0" sourceLinked="1"/>
        <c:majorTickMark val="out"/>
        <c:minorTickMark val="none"/>
        <c:tickLblPos val="nextTo"/>
        <c:crossAx val="18098995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xdr:col>
      <xdr:colOff>342898</xdr:colOff>
      <xdr:row>1</xdr:row>
      <xdr:rowOff>76200</xdr:rowOff>
    </xdr:from>
    <xdr:to>
      <xdr:col>15</xdr:col>
      <xdr:colOff>552449</xdr:colOff>
      <xdr:row>31</xdr:row>
      <xdr:rowOff>28576</xdr:rowOff>
    </xdr:to>
    <xdr:sp macro="" textlink="">
      <xdr:nvSpPr>
        <xdr:cNvPr id="17" name="TextBox 16"/>
        <xdr:cNvSpPr txBox="1"/>
      </xdr:nvSpPr>
      <xdr:spPr>
        <a:xfrm>
          <a:off x="952498" y="266700"/>
          <a:ext cx="8743951" cy="5667376"/>
        </a:xfrm>
        <a:prstGeom prst="rect">
          <a:avLst/>
        </a:prstGeom>
        <a:solidFill>
          <a:schemeClr val="lt1"/>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a:p>
        <a:p>
          <a:endParaRPr lang="en-GB" sz="1200"/>
        </a:p>
        <a:p>
          <a:endParaRPr lang="en-GB" sz="1200"/>
        </a:p>
        <a:p>
          <a:endParaRPr lang="en-GB" sz="1200"/>
        </a:p>
        <a:p>
          <a:endParaRPr lang="en-GB" sz="1200"/>
        </a:p>
        <a:p>
          <a:endParaRPr lang="en-GB" sz="1200"/>
        </a:p>
        <a:p>
          <a:r>
            <a:rPr lang="en-GB" sz="2000" b="1"/>
            <a:t>Gateway Portsmouth Social Return on Investment Analysis Tool:</a:t>
          </a:r>
          <a:r>
            <a:rPr lang="en-GB" sz="2000" b="1" baseline="0"/>
            <a:t> Final Version</a:t>
          </a:r>
          <a:endParaRPr lang="en-GB" sz="2000" b="1"/>
        </a:p>
        <a:p>
          <a:endParaRPr lang="en-GB" sz="600"/>
        </a:p>
        <a:p>
          <a:r>
            <a:rPr lang="en-GB" sz="1200"/>
            <a:t>The</a:t>
          </a:r>
          <a:r>
            <a:rPr lang="en-GB" sz="1200" baseline="0"/>
            <a:t> Gateway Portsmouth Volunteer and Client experience analysis tool makes it possible to input data from the records of the experience activity and outcomes of new migrant volunteers and clients  to produce summary analyses and to assess the value for money  achieved from expenditure on the project, which is also input, using measures of the social value produced as recognised by the Expert Advisory Panel for the Gatway Project. The tool developed by Professor Graham Lister is the copywrite of Portsmouth City Council.</a:t>
          </a:r>
        </a:p>
        <a:p>
          <a:endParaRPr lang="en-GB" sz="1200" baseline="0"/>
        </a:p>
        <a:p>
          <a:r>
            <a:rPr lang="en-GB" sz="1200" baseline="0"/>
            <a:t>The tool requires data from volunteers from a questionnaire at the outset of their experience, from attendance at training, events and advice and assistance given to others, and a later questionnaire when they have experience of the project. This makes it possible to examine the characteristics of participants, their attendance at training and other events, their perceptions of the change that the Gateway project has made in their lives and to compare the answers they gave before and after the experience. We also apply values drawn from other studies to assess the social value to participants and the projected impact on societal cost, which can be compared with the costs of the project to provide an analysis of the Social Return on Investment (SROI)  to various stakeholders in the Gateway Project.</a:t>
          </a:r>
        </a:p>
        <a:p>
          <a:endParaRPr lang="en-GB" sz="1200" baseline="0"/>
        </a:p>
        <a:p>
          <a:r>
            <a:rPr lang="en-GB" sz="1200" baseline="0"/>
            <a:t>This will make it possible to develop generic versions of the tool to apply to other projects involving the development of various forms of social capital and/or to support community integration. The values on which SROI are based are taken from the latest avalable research evidence drawn from a literature review undertaken by Ruth Marsden. These values and the way they are applied can be varied to reflect the latest expert oppinon regarding the value of social integration.</a:t>
          </a:r>
        </a:p>
        <a:p>
          <a:endParaRPr lang="en-GB" sz="1200" baseline="0"/>
        </a:p>
        <a:p>
          <a:r>
            <a:rPr lang="en-GB" sz="1200" baseline="0"/>
            <a:t>To input data click on the tabs called Input Volunteers, Volunteer Experience, Client contacts and Project Costs. As input includes confidential data suchas  volunteer names these are hidden from general users to be unlocked by codes held by project staff, however, Volunteer Summary, Social Values and SROI data can be seen.</a:t>
          </a:r>
          <a:endParaRPr lang="en-GB" sz="1200"/>
        </a:p>
      </xdr:txBody>
    </xdr:sp>
    <xdr:clientData/>
  </xdr:twoCellAnchor>
  <xdr:twoCellAnchor>
    <xdr:from>
      <xdr:col>1</xdr:col>
      <xdr:colOff>447675</xdr:colOff>
      <xdr:row>1</xdr:row>
      <xdr:rowOff>161925</xdr:rowOff>
    </xdr:from>
    <xdr:to>
      <xdr:col>14</xdr:col>
      <xdr:colOff>504826</xdr:colOff>
      <xdr:row>6</xdr:row>
      <xdr:rowOff>95250</xdr:rowOff>
    </xdr:to>
    <xdr:grpSp>
      <xdr:nvGrpSpPr>
        <xdr:cNvPr id="23" name="Group 22"/>
        <xdr:cNvGrpSpPr/>
      </xdr:nvGrpSpPr>
      <xdr:grpSpPr>
        <a:xfrm>
          <a:off x="1057275" y="352425"/>
          <a:ext cx="7981951" cy="885825"/>
          <a:chOff x="0" y="0"/>
          <a:chExt cx="6724650" cy="733425"/>
        </a:xfrm>
      </xdr:grpSpPr>
      <xdr:pic>
        <xdr:nvPicPr>
          <xdr:cNvPr id="24" name="Picture 2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114300"/>
            <a:ext cx="809625" cy="552450"/>
          </a:xfrm>
          <a:prstGeom prst="rect">
            <a:avLst/>
          </a:prstGeom>
          <a:noFill/>
          <a:ln>
            <a:noFill/>
          </a:ln>
        </xdr:spPr>
      </xdr:pic>
      <xdr:sp macro="" textlink="">
        <xdr:nvSpPr>
          <xdr:cNvPr id="25" name="Text Box 2"/>
          <xdr:cNvSpPr txBox="1">
            <a:spLocks noChangeArrowheads="1"/>
          </xdr:cNvSpPr>
        </xdr:nvSpPr>
        <xdr:spPr bwMode="auto">
          <a:xfrm>
            <a:off x="2800350" y="104775"/>
            <a:ext cx="1876425" cy="6286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n-GB" sz="700" b="1">
                <a:effectLst/>
                <a:latin typeface="Calibri"/>
                <a:ea typeface="Calibri"/>
                <a:cs typeface="Times New Roman"/>
              </a:rPr>
              <a:t>This project and its actions were made possible due to co-financing by the European Fund for the integration for Third-Country Nationals.</a:t>
            </a:r>
            <a:endParaRPr lang="en-GB" sz="1100">
              <a:effectLst/>
              <a:latin typeface="Calibri"/>
              <a:ea typeface="Calibri"/>
              <a:cs typeface="Times New Roman"/>
            </a:endParaRPr>
          </a:p>
          <a:p>
            <a:pPr>
              <a:lnSpc>
                <a:spcPct val="115000"/>
              </a:lnSpc>
              <a:spcAft>
                <a:spcPts val="1000"/>
              </a:spcAft>
            </a:pPr>
            <a:r>
              <a:rPr lang="en-GB" sz="1100">
                <a:effectLst/>
                <a:latin typeface="Calibri"/>
                <a:ea typeface="Calibri"/>
                <a:cs typeface="Times New Roman"/>
              </a:rPr>
              <a:t> </a:t>
            </a:r>
          </a:p>
        </xdr:txBody>
      </xdr:sp>
      <xdr:pic>
        <xdr:nvPicPr>
          <xdr:cNvPr id="26" name="Picture 25" descr="W:\PHP\2012-13ShadowYear\Workstreams\EuropeanIntegrationFund\ProjectPUBLICITY &amp; COMMUNICATIONs\Templates LOGOs\Gateway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562100" cy="733425"/>
          </a:xfrm>
          <a:prstGeom prst="rect">
            <a:avLst/>
          </a:prstGeom>
          <a:noFill/>
          <a:ln>
            <a:noFill/>
          </a:ln>
        </xdr:spPr>
      </xdr:pic>
      <xdr:pic>
        <xdr:nvPicPr>
          <xdr:cNvPr id="27" name="Picture 26" descr="W:\PHP\2012-13ShadowYear\Workstreams\EuropeanIntegrationFund\ProjectPUBLICITY &amp; COMMUNICATIONs\Templates LOGOs\PCCLogoColourUseOnlyOnWhite.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7275" y="133350"/>
            <a:ext cx="1857375" cy="533400"/>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190500</xdr:colOff>
      <xdr:row>2</xdr:row>
      <xdr:rowOff>66675</xdr:rowOff>
    </xdr:from>
    <xdr:ext cx="7943849" cy="264560"/>
    <xdr:sp macro="" textlink="">
      <xdr:nvSpPr>
        <xdr:cNvPr id="2" name="TextBox 1"/>
        <xdr:cNvSpPr txBox="1"/>
      </xdr:nvSpPr>
      <xdr:spPr>
        <a:xfrm>
          <a:off x="9001125" y="590550"/>
          <a:ext cx="79438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This table</a:t>
          </a:r>
          <a:r>
            <a:rPr lang="en-GB" sz="1100" baseline="0"/>
            <a:t> is entered from questionnaire toolkits completed with volunteers at an early stage in their contact with the project.</a:t>
          </a:r>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523874</xdr:colOff>
      <xdr:row>2</xdr:row>
      <xdr:rowOff>95250</xdr:rowOff>
    </xdr:from>
    <xdr:ext cx="6886575" cy="295276"/>
    <xdr:sp macro="" textlink="">
      <xdr:nvSpPr>
        <xdr:cNvPr id="2" name="TextBox 1"/>
        <xdr:cNvSpPr txBox="1"/>
      </xdr:nvSpPr>
      <xdr:spPr>
        <a:xfrm>
          <a:off x="6848474" y="485775"/>
          <a:ext cx="6886575" cy="2952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This data is input from a questionnaire that will be completed at a late stage in the volunteer's contact with the project.</a:t>
          </a:r>
        </a:p>
        <a:p>
          <a:r>
            <a:rPr lang="en-GB" sz="1100"/>
            <a:t>At present this is purely dummy data used to test the prototype tool.</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95250</xdr:colOff>
      <xdr:row>2</xdr:row>
      <xdr:rowOff>47626</xdr:rowOff>
    </xdr:from>
    <xdr:ext cx="7534275" cy="247650"/>
    <xdr:sp macro="" textlink="">
      <xdr:nvSpPr>
        <xdr:cNvPr id="2" name="TextBox 1"/>
        <xdr:cNvSpPr txBox="1"/>
      </xdr:nvSpPr>
      <xdr:spPr>
        <a:xfrm>
          <a:off x="5838825" y="428626"/>
          <a:ext cx="75342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This record of client contacts is</a:t>
          </a:r>
          <a:r>
            <a:rPr lang="en-GB" sz="1100" baseline="0"/>
            <a:t> taken from "Snapshot" documents completed by Volunteers </a:t>
          </a:r>
          <a:endParaRPr lang="en-GB"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xdr:col>
      <xdr:colOff>400050</xdr:colOff>
      <xdr:row>2</xdr:row>
      <xdr:rowOff>38100</xdr:rowOff>
    </xdr:from>
    <xdr:ext cx="5124450" cy="264560"/>
    <xdr:sp macro="" textlink="">
      <xdr:nvSpPr>
        <xdr:cNvPr id="2" name="TextBox 1"/>
        <xdr:cNvSpPr txBox="1"/>
      </xdr:nvSpPr>
      <xdr:spPr>
        <a:xfrm>
          <a:off x="7934325" y="419100"/>
          <a:ext cx="51244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This sheet summarises the data input in</a:t>
          </a:r>
          <a:r>
            <a:rPr lang="en-GB" sz="1100" baseline="0"/>
            <a:t> previous sheets in a form suitable for analysis</a:t>
          </a:r>
          <a:endParaRPr lang="en-GB"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495300</xdr:colOff>
      <xdr:row>20</xdr:row>
      <xdr:rowOff>0</xdr:rowOff>
    </xdr:from>
    <xdr:ext cx="3209926" cy="5775812"/>
    <xdr:sp macro="" textlink="">
      <xdr:nvSpPr>
        <xdr:cNvPr id="2" name="TextBox 1"/>
        <xdr:cNvSpPr txBox="1"/>
      </xdr:nvSpPr>
      <xdr:spPr>
        <a:xfrm>
          <a:off x="495300" y="4905375"/>
          <a:ext cx="3209926" cy="577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Fujiwara, Oroyemi and McKinnon 2013 “Wellbeing and Civil Society: Estimating the value of volunteering using subjective wellbeing data” Department of Work and Pensions Working paper 112 Explanation and Discussion. The</a:t>
          </a:r>
          <a:r>
            <a:rPr lang="en-GB" sz="1100" baseline="0"/>
            <a:t> analysis applied the approved Wellbeing Evaluation approach to measuring social value to participants </a:t>
          </a:r>
          <a:r>
            <a:rPr lang="en-GB" sz="1100"/>
            <a:t>based on a regression analysis of data from a surveyed sample of 31,170 people from the British Household Panel Survey showing that the relationship between the perceived Life Satisfaction of respondents  and volunteering</a:t>
          </a:r>
          <a:r>
            <a:rPr lang="en-GB" sz="1100" baseline="0"/>
            <a:t> frequently was equivalent to that resulting from a household income increase of £13,500 per annum = £260 per week </a:t>
          </a:r>
        </a:p>
        <a:p>
          <a:r>
            <a:rPr lang="en-GB" sz="1100" baseline="0"/>
            <a:t> This is applied to the period spent training and volunteering, at this stage the period with and </a:t>
          </a:r>
          <a:r>
            <a:rPr lang="en-GB" sz="1100"/>
            <a:t>without the project are dummy values which</a:t>
          </a:r>
          <a:r>
            <a:rPr lang="en-GB" sz="1100" baseline="0"/>
            <a:t> will be updated by research</a:t>
          </a:r>
          <a:r>
            <a:rPr lang="en-GB" sz="1100"/>
            <a:t>.</a:t>
          </a:r>
          <a:r>
            <a:rPr lang="en-GB" sz="1100" baseline="0"/>
            <a:t> </a:t>
          </a:r>
          <a:r>
            <a:rPr lang="en-GB" sz="1100"/>
            <a:t>Adjustments for income  differentials for new immigrant household are a guesstimate at this stage. The higher</a:t>
          </a:r>
          <a:r>
            <a:rPr lang="en-GB" sz="1100" baseline="0"/>
            <a:t> value attributed to women is based on the study by Groot et al (2006) “The Compensating Income Variation of Social Capital" which showed women placed a higher social value on social networks. The additional value ascribed to reaching disadvantaged groups is illustrative only and is subject to decision by Portsmouth City Council. Continuing benefits are attributed to those participants who say they intend to continue to volunteer and extend the period of volunteering by 6 months (this assumes opportunities continue to be available).</a:t>
          </a:r>
          <a:endParaRPr lang="en-GB" sz="1100"/>
        </a:p>
        <a:p>
          <a:endParaRPr lang="en-GB" sz="1100"/>
        </a:p>
      </xdr:txBody>
    </xdr:sp>
    <xdr:clientData/>
  </xdr:oneCellAnchor>
  <xdr:oneCellAnchor>
    <xdr:from>
      <xdr:col>3</xdr:col>
      <xdr:colOff>657225</xdr:colOff>
      <xdr:row>19</xdr:row>
      <xdr:rowOff>190500</xdr:rowOff>
    </xdr:from>
    <xdr:ext cx="3352800" cy="1986826"/>
    <xdr:sp macro="" textlink="">
      <xdr:nvSpPr>
        <xdr:cNvPr id="3" name="TextBox 2"/>
        <xdr:cNvSpPr txBox="1"/>
      </xdr:nvSpPr>
      <xdr:spPr>
        <a:xfrm>
          <a:off x="3876675" y="4800600"/>
          <a:ext cx="3352800" cy="1986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 standard additional value applied uses</a:t>
          </a:r>
          <a:r>
            <a:rPr lang="en-GB" sz="1100" baseline="0"/>
            <a:t> the </a:t>
          </a:r>
          <a:r>
            <a:rPr lang="en-GB" sz="1100"/>
            <a:t>Fujiwara, et</a:t>
          </a:r>
          <a:r>
            <a:rPr lang="en-GB" sz="1100" baseline="0"/>
            <a:t> al paper finding that the value of  “not being able to meet up with friends a number of times a week” produces a reduction in perceived life satisfaction equivalent to a reduction of household income of £17,300 per year = £333 per week. It is argued that not being confident in speaking English creates a barrier to friendship that restricts such contacts. ESOL classes both provide immediate friendship support and lead to continuing improvements in English. </a:t>
          </a:r>
        </a:p>
      </xdr:txBody>
    </xdr:sp>
    <xdr:clientData/>
  </xdr:oneCellAnchor>
  <xdr:oneCellAnchor>
    <xdr:from>
      <xdr:col>8</xdr:col>
      <xdr:colOff>304798</xdr:colOff>
      <xdr:row>24</xdr:row>
      <xdr:rowOff>161925</xdr:rowOff>
    </xdr:from>
    <xdr:ext cx="3514727" cy="3600450"/>
    <xdr:sp macro="" textlink="">
      <xdr:nvSpPr>
        <xdr:cNvPr id="5" name="TextBox 4"/>
        <xdr:cNvSpPr txBox="1"/>
      </xdr:nvSpPr>
      <xdr:spPr>
        <a:xfrm>
          <a:off x="7858123" y="5829300"/>
          <a:ext cx="3514727" cy="3600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The standard value applied here is taken from BIS Research Paper No 38 (2011) “Measuring the Economic Impact of Further Education” for the Department for Business Innovation and Skills,</a:t>
          </a:r>
          <a:r>
            <a:rPr lang="en-GB" sz="1100" baseline="0"/>
            <a:t> this estimates the Net Present Value of starting Basic Skills training, as £20,000 in 2008/9 values (increased at the rate of wage inflation to 2011 values. These skills are described as: </a:t>
          </a:r>
          <a:r>
            <a:rPr lang="en-GB" sz="1100"/>
            <a:t>the lower level skills that are needed for individuals to enter work and participate in society, predominantly “Skills for Life” literacy and numeracy qualifications and ESOL qualifications. Recognising that in some cases skill training in pre ESOL</a:t>
          </a:r>
          <a:r>
            <a:rPr lang="en-GB" sz="1100" baseline="0"/>
            <a:t> is preparatory the value used applies to people starting basic skills courses and has been applied to those completing courses and training for a period of 3 months or more. These value might be further adjusted to reflect responses to the training provided and intentions to work, however it is important to note that the BIS study took account of these factors for the general population of tranees.</a:t>
          </a:r>
          <a:endParaRPr lang="en-GB" sz="1100"/>
        </a:p>
      </xdr:txBody>
    </xdr:sp>
    <xdr:clientData/>
  </xdr:oneCellAnchor>
  <xdr:oneCellAnchor>
    <xdr:from>
      <xdr:col>12</xdr:col>
      <xdr:colOff>257176</xdr:colOff>
      <xdr:row>2</xdr:row>
      <xdr:rowOff>57150</xdr:rowOff>
    </xdr:from>
    <xdr:ext cx="4438650" cy="436786"/>
    <xdr:sp macro="" textlink="">
      <xdr:nvSpPr>
        <xdr:cNvPr id="4" name="TextBox 3"/>
        <xdr:cNvSpPr txBox="1"/>
      </xdr:nvSpPr>
      <xdr:spPr>
        <a:xfrm>
          <a:off x="11449051" y="371475"/>
          <a:ext cx="44386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1100"/>
            <a:t>These</a:t>
          </a:r>
          <a:r>
            <a:rPr lang="en-GB" sz="1100" baseline="0"/>
            <a:t> values are generated automatically based on the assumptions used.  </a:t>
          </a:r>
          <a:r>
            <a:rPr lang="en-GB" sz="1100"/>
            <a:t>See summary</a:t>
          </a:r>
          <a:r>
            <a:rPr lang="en-GB" sz="1100" baseline="0"/>
            <a:t> explanations below</a:t>
          </a:r>
          <a:endParaRPr lang="en-GB"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590550</xdr:colOff>
      <xdr:row>38</xdr:row>
      <xdr:rowOff>104774</xdr:rowOff>
    </xdr:from>
    <xdr:ext cx="4762499" cy="2971801"/>
    <xdr:sp macro="" textlink="">
      <xdr:nvSpPr>
        <xdr:cNvPr id="2" name="TextBox 1"/>
        <xdr:cNvSpPr txBox="1"/>
      </xdr:nvSpPr>
      <xdr:spPr>
        <a:xfrm>
          <a:off x="590550" y="9229724"/>
          <a:ext cx="4762499" cy="2971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t>Summary Explanation</a:t>
          </a:r>
        </a:p>
        <a:p>
          <a:r>
            <a:rPr lang="en-GB" sz="1100" b="0"/>
            <a:t>This</a:t>
          </a:r>
          <a:r>
            <a:rPr lang="en-GB" sz="1100" b="0" baseline="0"/>
            <a:t> is a functional budget analysis based on expenditure on the Gateway Project . A functional analysis shows the purposes for which resources were used, in this case showing specific costs attributable to different elements  of the project goals.</a:t>
          </a:r>
        </a:p>
        <a:p>
          <a:endParaRPr lang="en-GB" sz="1100" b="0" baseline="0"/>
        </a:p>
        <a:p>
          <a:r>
            <a:rPr lang="en-GB" sz="1100" b="0" baseline="0"/>
            <a:t>The estimate of ongoing costs,  which are the costs which would be necessary to maintain a continuing service of equivalent level and outcomes is based on the assumption of co production, that is a shared programme with delivery delegated to  participant community representative  groups with oversight and monitoring from Portsmouth City Council. It is assumed that some  50 advisors would be trained 30 , recieving ESOL training and 25 general advisor training 10 focussing on employability and 10 on health advice. No further research or evaluation costs are included though the costs include maintaining current measures of outcomes and costs, Using this tool to evaluate SROI.</a:t>
          </a:r>
        </a:p>
        <a:p>
          <a:endParaRPr lang="en-GB" sz="1100" b="0" baseline="0"/>
        </a:p>
      </xdr:txBody>
    </xdr:sp>
    <xdr:clientData/>
  </xdr:oneCellAnchor>
  <xdr:oneCellAnchor>
    <xdr:from>
      <xdr:col>8</xdr:col>
      <xdr:colOff>304800</xdr:colOff>
      <xdr:row>2</xdr:row>
      <xdr:rowOff>38100</xdr:rowOff>
    </xdr:from>
    <xdr:ext cx="3876675" cy="264560"/>
    <xdr:sp macro="" textlink="">
      <xdr:nvSpPr>
        <xdr:cNvPr id="3" name="TextBox 2"/>
        <xdr:cNvSpPr txBox="1"/>
      </xdr:nvSpPr>
      <xdr:spPr>
        <a:xfrm>
          <a:off x="5181600" y="419100"/>
          <a:ext cx="38766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See explanation below.</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428625</xdr:colOff>
      <xdr:row>6</xdr:row>
      <xdr:rowOff>0</xdr:rowOff>
    </xdr:from>
    <xdr:to>
      <xdr:col>22</xdr:col>
      <xdr:colOff>504825</xdr:colOff>
      <xdr:row>26</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571500</xdr:colOff>
      <xdr:row>6</xdr:row>
      <xdr:rowOff>9525</xdr:rowOff>
    </xdr:from>
    <xdr:to>
      <xdr:col>29</xdr:col>
      <xdr:colOff>247649</xdr:colOff>
      <xdr:row>26</xdr:row>
      <xdr:rowOff>180974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285750</xdr:colOff>
      <xdr:row>6</xdr:row>
      <xdr:rowOff>19051</xdr:rowOff>
    </xdr:from>
    <xdr:to>
      <xdr:col>35</xdr:col>
      <xdr:colOff>438150</xdr:colOff>
      <xdr:row>26</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552450</xdr:colOff>
      <xdr:row>6</xdr:row>
      <xdr:rowOff>0</xdr:rowOff>
    </xdr:from>
    <xdr:to>
      <xdr:col>43</xdr:col>
      <xdr:colOff>247650</xdr:colOff>
      <xdr:row>26</xdr:row>
      <xdr:rowOff>104775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219076</xdr:colOff>
      <xdr:row>28</xdr:row>
      <xdr:rowOff>9524</xdr:rowOff>
    </xdr:from>
    <xdr:to>
      <xdr:col>15</xdr:col>
      <xdr:colOff>19050</xdr:colOff>
      <xdr:row>48</xdr:row>
      <xdr:rowOff>28575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409575</xdr:colOff>
      <xdr:row>28</xdr:row>
      <xdr:rowOff>66674</xdr:rowOff>
    </xdr:from>
    <xdr:to>
      <xdr:col>22</xdr:col>
      <xdr:colOff>485775</xdr:colOff>
      <xdr:row>48</xdr:row>
      <xdr:rowOff>38099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38100</xdr:colOff>
      <xdr:row>28</xdr:row>
      <xdr:rowOff>66675</xdr:rowOff>
    </xdr:from>
    <xdr:to>
      <xdr:col>29</xdr:col>
      <xdr:colOff>57150</xdr:colOff>
      <xdr:row>47</xdr:row>
      <xdr:rowOff>161925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295275</xdr:colOff>
      <xdr:row>28</xdr:row>
      <xdr:rowOff>47625</xdr:rowOff>
    </xdr:from>
    <xdr:to>
      <xdr:col>35</xdr:col>
      <xdr:colOff>476250</xdr:colOff>
      <xdr:row>47</xdr:row>
      <xdr:rowOff>123825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57150</xdr:colOff>
      <xdr:row>28</xdr:row>
      <xdr:rowOff>76200</xdr:rowOff>
    </xdr:from>
    <xdr:to>
      <xdr:col>43</xdr:col>
      <xdr:colOff>361950</xdr:colOff>
      <xdr:row>47</xdr:row>
      <xdr:rowOff>171450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133350</xdr:colOff>
      <xdr:row>6</xdr:row>
      <xdr:rowOff>0</xdr:rowOff>
    </xdr:from>
    <xdr:to>
      <xdr:col>6</xdr:col>
      <xdr:colOff>476250</xdr:colOff>
      <xdr:row>26</xdr:row>
      <xdr:rowOff>138114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200025</xdr:colOff>
      <xdr:row>6</xdr:row>
      <xdr:rowOff>0</xdr:rowOff>
    </xdr:from>
    <xdr:to>
      <xdr:col>15</xdr:col>
      <xdr:colOff>28574</xdr:colOff>
      <xdr:row>27</xdr:row>
      <xdr:rowOff>57150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28</xdr:row>
      <xdr:rowOff>0</xdr:rowOff>
    </xdr:from>
    <xdr:to>
      <xdr:col>6</xdr:col>
      <xdr:colOff>590550</xdr:colOff>
      <xdr:row>48</xdr:row>
      <xdr:rowOff>38100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390525</xdr:colOff>
      <xdr:row>86</xdr:row>
      <xdr:rowOff>152400</xdr:rowOff>
    </xdr:from>
    <xdr:to>
      <xdr:col>17</xdr:col>
      <xdr:colOff>85725</xdr:colOff>
      <xdr:row>101</xdr:row>
      <xdr:rowOff>38100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25</xdr:col>
      <xdr:colOff>447675</xdr:colOff>
      <xdr:row>86</xdr:row>
      <xdr:rowOff>142875</xdr:rowOff>
    </xdr:from>
    <xdr:to>
      <xdr:col>33</xdr:col>
      <xdr:colOff>142875</xdr:colOff>
      <xdr:row>101</xdr:row>
      <xdr:rowOff>28575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104775</xdr:colOff>
      <xdr:row>87</xdr:row>
      <xdr:rowOff>0</xdr:rowOff>
    </xdr:from>
    <xdr:to>
      <xdr:col>8</xdr:col>
      <xdr:colOff>409575</xdr:colOff>
      <xdr:row>101</xdr:row>
      <xdr:rowOff>76200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33</xdr:col>
      <xdr:colOff>523875</xdr:colOff>
      <xdr:row>87</xdr:row>
      <xdr:rowOff>9525</xdr:rowOff>
    </xdr:from>
    <xdr:to>
      <xdr:col>41</xdr:col>
      <xdr:colOff>219075</xdr:colOff>
      <xdr:row>101</xdr:row>
      <xdr:rowOff>85725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400050</xdr:colOff>
      <xdr:row>87</xdr:row>
      <xdr:rowOff>57150</xdr:rowOff>
    </xdr:from>
    <xdr:to>
      <xdr:col>25</xdr:col>
      <xdr:colOff>95250</xdr:colOff>
      <xdr:row>101</xdr:row>
      <xdr:rowOff>38100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57149</xdr:colOff>
      <xdr:row>103</xdr:row>
      <xdr:rowOff>9524</xdr:rowOff>
    </xdr:from>
    <xdr:to>
      <xdr:col>10</xdr:col>
      <xdr:colOff>352425</xdr:colOff>
      <xdr:row>120</xdr:row>
      <xdr:rowOff>152400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571499</xdr:colOff>
      <xdr:row>52</xdr:row>
      <xdr:rowOff>142874</xdr:rowOff>
    </xdr:from>
    <xdr:to>
      <xdr:col>15</xdr:col>
      <xdr:colOff>409575</xdr:colOff>
      <xdr:row>80</xdr:row>
      <xdr:rowOff>19049</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17</xdr:col>
      <xdr:colOff>419100</xdr:colOff>
      <xdr:row>52</xdr:row>
      <xdr:rowOff>133349</xdr:rowOff>
    </xdr:from>
    <xdr:to>
      <xdr:col>31</xdr:col>
      <xdr:colOff>104775</xdr:colOff>
      <xdr:row>81</xdr:row>
      <xdr:rowOff>95250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0</xdr:colOff>
      <xdr:row>103</xdr:row>
      <xdr:rowOff>0</xdr:rowOff>
    </xdr:from>
    <xdr:to>
      <xdr:col>19</xdr:col>
      <xdr:colOff>304800</xdr:colOff>
      <xdr:row>121</xdr:row>
      <xdr:rowOff>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20</xdr:col>
      <xdr:colOff>0</xdr:colOff>
      <xdr:row>103</xdr:row>
      <xdr:rowOff>0</xdr:rowOff>
    </xdr:from>
    <xdr:to>
      <xdr:col>27</xdr:col>
      <xdr:colOff>571500</xdr:colOff>
      <xdr:row>121</xdr:row>
      <xdr:rowOff>38100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29</xdr:col>
      <xdr:colOff>0</xdr:colOff>
      <xdr:row>102</xdr:row>
      <xdr:rowOff>190499</xdr:rowOff>
    </xdr:from>
    <xdr:to>
      <xdr:col>36</xdr:col>
      <xdr:colOff>476250</xdr:colOff>
      <xdr:row>121</xdr:row>
      <xdr:rowOff>28574</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123</xdr:row>
      <xdr:rowOff>0</xdr:rowOff>
    </xdr:from>
    <xdr:to>
      <xdr:col>8</xdr:col>
      <xdr:colOff>304800</xdr:colOff>
      <xdr:row>137</xdr:row>
      <xdr:rowOff>76200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11</xdr:col>
      <xdr:colOff>0</xdr:colOff>
      <xdr:row>123</xdr:row>
      <xdr:rowOff>0</xdr:rowOff>
    </xdr:from>
    <xdr:to>
      <xdr:col>18</xdr:col>
      <xdr:colOff>304800</xdr:colOff>
      <xdr:row>137</xdr:row>
      <xdr:rowOff>76200</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141</xdr:row>
      <xdr:rowOff>0</xdr:rowOff>
    </xdr:from>
    <xdr:to>
      <xdr:col>8</xdr:col>
      <xdr:colOff>304800</xdr:colOff>
      <xdr:row>158</xdr:row>
      <xdr:rowOff>19050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390524</xdr:colOff>
      <xdr:row>141</xdr:row>
      <xdr:rowOff>0</xdr:rowOff>
    </xdr:from>
    <xdr:to>
      <xdr:col>18</xdr:col>
      <xdr:colOff>352425</xdr:colOff>
      <xdr:row>155</xdr:row>
      <xdr:rowOff>76200</xdr:rowOff>
    </xdr:to>
    <xdr:graphicFrame macro="">
      <xdr:nvGraphicFramePr>
        <xdr:cNvPr id="44"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20</xdr:col>
      <xdr:colOff>0</xdr:colOff>
      <xdr:row>141</xdr:row>
      <xdr:rowOff>0</xdr:rowOff>
    </xdr:from>
    <xdr:to>
      <xdr:col>28</xdr:col>
      <xdr:colOff>600075</xdr:colOff>
      <xdr:row>155</xdr:row>
      <xdr:rowOff>76200</xdr:rowOff>
    </xdr:to>
    <xdr:graphicFrame macro="">
      <xdr:nvGraphicFramePr>
        <xdr:cNvPr id="48"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20</xdr:col>
      <xdr:colOff>9525</xdr:colOff>
      <xdr:row>123</xdr:row>
      <xdr:rowOff>114300</xdr:rowOff>
    </xdr:from>
    <xdr:to>
      <xdr:col>28</xdr:col>
      <xdr:colOff>9525</xdr:colOff>
      <xdr:row>138</xdr:row>
      <xdr:rowOff>0</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0.26667</cdr:x>
      <cdr:y>0.08205</cdr:y>
    </cdr:from>
    <cdr:to>
      <cdr:x>0.46667</cdr:x>
      <cdr:y>0.32821</cdr:y>
    </cdr:to>
    <cdr:sp macro="" textlink="">
      <cdr:nvSpPr>
        <cdr:cNvPr id="2" name="TextBox 1"/>
        <cdr:cNvSpPr txBox="1"/>
      </cdr:nvSpPr>
      <cdr:spPr>
        <a:xfrm xmlns:a="http://schemas.openxmlformats.org/drawingml/2006/main">
          <a:off x="1219200" y="3048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0.14167</cdr:x>
      <cdr:y>0.02308</cdr:y>
    </cdr:from>
    <cdr:to>
      <cdr:x>0.45</cdr:x>
      <cdr:y>0.10256</cdr:y>
    </cdr:to>
    <cdr:sp macro="" textlink="">
      <cdr:nvSpPr>
        <cdr:cNvPr id="3" name="TextBox 2"/>
        <cdr:cNvSpPr txBox="1"/>
      </cdr:nvSpPr>
      <cdr:spPr>
        <a:xfrm xmlns:a="http://schemas.openxmlformats.org/drawingml/2006/main">
          <a:off x="647700" y="85725"/>
          <a:ext cx="1409700"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800" b="1"/>
            <a:t>Hopes for the Future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opLeftCell="B1" workbookViewId="0">
      <selection activeCell="S21" sqref="S21"/>
    </sheetView>
  </sheetViews>
  <sheetFormatPr defaultRowHeight="15" x14ac:dyDescent="0.25"/>
  <sheetData/>
  <sheetProtection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48"/>
  <sheetViews>
    <sheetView workbookViewId="0">
      <selection activeCell="AD5" sqref="AD5"/>
    </sheetView>
  </sheetViews>
  <sheetFormatPr defaultRowHeight="15" x14ac:dyDescent="0.25"/>
  <cols>
    <col min="1" max="1" width="27.85546875" customWidth="1"/>
    <col min="2" max="2" width="6.85546875" customWidth="1"/>
    <col min="3" max="3" width="21.42578125" customWidth="1"/>
    <col min="4" max="4" width="10" customWidth="1"/>
    <col min="5" max="5" width="26.28515625" customWidth="1"/>
    <col min="6" max="6" width="12.28515625" customWidth="1"/>
    <col min="14" max="14" width="12.140625" customWidth="1"/>
    <col min="15" max="15" width="13.85546875" customWidth="1"/>
    <col min="16" max="16" width="12.7109375" customWidth="1"/>
    <col min="17" max="18" width="11.7109375" customWidth="1"/>
    <col min="23" max="23" width="8.42578125" customWidth="1"/>
    <col min="24" max="24" width="10" customWidth="1"/>
    <col min="25" max="25" width="11.140625" customWidth="1"/>
  </cols>
  <sheetData>
    <row r="1" spans="1:32" ht="26.25" x14ac:dyDescent="0.4">
      <c r="A1" t="s">
        <v>0</v>
      </c>
      <c r="D1" s="1"/>
    </row>
    <row r="2" spans="1:32" ht="9.75" customHeight="1" x14ac:dyDescent="0.25"/>
    <row r="3" spans="1:32" ht="31.5" x14ac:dyDescent="0.5">
      <c r="A3" s="16"/>
      <c r="B3" s="17"/>
      <c r="C3" s="17"/>
      <c r="D3" s="18" t="s">
        <v>14</v>
      </c>
      <c r="E3" s="17"/>
      <c r="F3" s="17"/>
      <c r="G3" s="17"/>
      <c r="H3" s="17"/>
      <c r="I3" s="17"/>
      <c r="J3" s="17"/>
      <c r="K3" s="17"/>
      <c r="L3" s="17"/>
      <c r="M3" s="17"/>
      <c r="N3" s="17"/>
      <c r="O3" s="17"/>
      <c r="P3" s="17"/>
      <c r="Q3" s="17"/>
      <c r="R3" s="17"/>
      <c r="S3" s="17"/>
      <c r="T3" s="17"/>
      <c r="U3" s="17"/>
      <c r="V3" s="17"/>
      <c r="W3" s="17"/>
      <c r="X3" s="367" t="s">
        <v>309</v>
      </c>
      <c r="Y3" s="367" t="s">
        <v>50</v>
      </c>
      <c r="Z3" s="17"/>
      <c r="AA3" s="19"/>
    </row>
    <row r="4" spans="1:32" ht="33.75" customHeight="1" x14ac:dyDescent="0.25">
      <c r="A4" s="23" t="s">
        <v>13</v>
      </c>
      <c r="B4" s="4"/>
      <c r="C4" s="4"/>
      <c r="D4" s="4"/>
      <c r="E4" s="4"/>
      <c r="F4" s="4"/>
      <c r="G4" s="4"/>
      <c r="H4" s="4"/>
      <c r="I4" s="4"/>
      <c r="J4" s="4"/>
      <c r="K4" s="4"/>
      <c r="L4" s="4"/>
      <c r="M4" s="4"/>
      <c r="N4" s="4"/>
      <c r="O4" s="4"/>
      <c r="P4" s="4"/>
      <c r="Q4" s="4" t="s">
        <v>141</v>
      </c>
      <c r="R4" s="4" t="s">
        <v>140</v>
      </c>
      <c r="S4" s="4" t="s">
        <v>49</v>
      </c>
      <c r="T4" s="4"/>
      <c r="U4" s="4"/>
      <c r="V4" s="4"/>
      <c r="W4" s="4"/>
      <c r="X4" s="368"/>
      <c r="Y4" s="368"/>
      <c r="Z4" s="4" t="s">
        <v>56</v>
      </c>
      <c r="AA4" s="24"/>
      <c r="AE4" t="s">
        <v>471</v>
      </c>
      <c r="AF4" t="s">
        <v>550</v>
      </c>
    </row>
    <row r="5" spans="1:32" x14ac:dyDescent="0.25">
      <c r="A5" s="26" t="s">
        <v>11</v>
      </c>
      <c r="B5" s="26" t="s">
        <v>1</v>
      </c>
      <c r="C5" s="26" t="s">
        <v>12</v>
      </c>
      <c r="D5" s="26" t="s">
        <v>15</v>
      </c>
      <c r="E5" s="26" t="s">
        <v>576</v>
      </c>
      <c r="F5" s="26" t="s">
        <v>190</v>
      </c>
      <c r="G5" s="26" t="s">
        <v>2</v>
      </c>
      <c r="H5" s="26" t="s">
        <v>16</v>
      </c>
      <c r="I5" s="26" t="s">
        <v>110</v>
      </c>
      <c r="J5" s="26" t="s">
        <v>3</v>
      </c>
      <c r="K5" s="26" t="s">
        <v>4</v>
      </c>
      <c r="L5" s="26" t="s">
        <v>5</v>
      </c>
      <c r="M5" s="26" t="s">
        <v>6</v>
      </c>
      <c r="N5" s="26" t="s">
        <v>41</v>
      </c>
      <c r="O5" s="26" t="s">
        <v>33</v>
      </c>
      <c r="P5" s="26" t="s">
        <v>42</v>
      </c>
      <c r="Q5" s="26" t="s">
        <v>188</v>
      </c>
      <c r="R5" s="27" t="s">
        <v>7</v>
      </c>
      <c r="S5" s="27" t="s">
        <v>21</v>
      </c>
      <c r="T5" s="27" t="s">
        <v>22</v>
      </c>
      <c r="U5" s="27" t="s">
        <v>23</v>
      </c>
      <c r="V5" s="27" t="s">
        <v>24</v>
      </c>
      <c r="W5" s="27" t="s">
        <v>19</v>
      </c>
      <c r="X5" s="26"/>
      <c r="Y5" s="26" t="s">
        <v>8</v>
      </c>
      <c r="Z5" s="26" t="s">
        <v>9</v>
      </c>
      <c r="AA5" s="26" t="s">
        <v>10</v>
      </c>
      <c r="AD5" s="20">
        <v>2012</v>
      </c>
      <c r="AE5" s="20">
        <v>5</v>
      </c>
      <c r="AF5">
        <f>2013-AD5</f>
        <v>1</v>
      </c>
    </row>
    <row r="6" spans="1:32" x14ac:dyDescent="0.25">
      <c r="A6" s="102" t="s">
        <v>161</v>
      </c>
      <c r="B6" s="20">
        <v>24</v>
      </c>
      <c r="C6" s="20" t="s">
        <v>162</v>
      </c>
      <c r="D6" s="20">
        <v>2012</v>
      </c>
      <c r="E6" s="20" t="s">
        <v>422</v>
      </c>
      <c r="F6" s="20">
        <v>1</v>
      </c>
      <c r="G6" s="20" t="s">
        <v>19</v>
      </c>
      <c r="H6" s="20"/>
      <c r="I6" s="20"/>
      <c r="J6" s="20"/>
      <c r="K6" s="20"/>
      <c r="L6" s="20">
        <v>5</v>
      </c>
      <c r="M6" s="20">
        <v>1</v>
      </c>
      <c r="N6" s="20">
        <v>18</v>
      </c>
      <c r="O6" s="20" t="s">
        <v>20</v>
      </c>
      <c r="P6" s="20" t="s">
        <v>20</v>
      </c>
      <c r="Q6" s="20">
        <v>1</v>
      </c>
      <c r="R6" s="20">
        <v>5</v>
      </c>
      <c r="S6" s="20" t="s">
        <v>25</v>
      </c>
      <c r="T6" s="20"/>
      <c r="U6" s="20"/>
      <c r="V6" s="20"/>
      <c r="W6" s="20"/>
      <c r="X6" s="20">
        <v>2</v>
      </c>
      <c r="Y6" s="20">
        <v>4</v>
      </c>
      <c r="Z6" s="20">
        <v>9</v>
      </c>
      <c r="AA6" s="20">
        <v>9</v>
      </c>
      <c r="AD6" s="25" t="s">
        <v>19</v>
      </c>
      <c r="AE6" s="25"/>
    </row>
    <row r="7" spans="1:32" x14ac:dyDescent="0.25">
      <c r="A7" s="365" t="s">
        <v>419</v>
      </c>
      <c r="B7" s="25">
        <v>19</v>
      </c>
      <c r="C7" s="25" t="s">
        <v>162</v>
      </c>
      <c r="D7" s="25" t="s">
        <v>19</v>
      </c>
      <c r="E7" s="25" t="s">
        <v>18</v>
      </c>
      <c r="F7" s="25">
        <v>3</v>
      </c>
      <c r="G7" s="25" t="s">
        <v>19</v>
      </c>
      <c r="H7" s="25"/>
      <c r="I7" s="25"/>
      <c r="J7" s="25" t="s">
        <v>20</v>
      </c>
      <c r="K7" s="25"/>
      <c r="L7" s="25">
        <v>5</v>
      </c>
      <c r="M7" s="25">
        <v>1</v>
      </c>
      <c r="N7" s="25">
        <v>11</v>
      </c>
      <c r="O7" s="25" t="s">
        <v>19</v>
      </c>
      <c r="P7" s="25" t="s">
        <v>20</v>
      </c>
      <c r="Q7" s="25">
        <v>3</v>
      </c>
      <c r="R7" s="25">
        <v>5</v>
      </c>
      <c r="S7" s="25"/>
      <c r="T7" s="25"/>
      <c r="U7" s="25"/>
      <c r="V7" s="25"/>
      <c r="W7" s="25" t="s">
        <v>19</v>
      </c>
      <c r="X7" s="25">
        <v>1</v>
      </c>
      <c r="Y7" s="25">
        <v>3</v>
      </c>
      <c r="Z7" s="25">
        <v>9</v>
      </c>
      <c r="AA7" s="20">
        <v>5</v>
      </c>
      <c r="AD7" s="20">
        <v>2012</v>
      </c>
      <c r="AE7" s="20">
        <v>5</v>
      </c>
      <c r="AF7">
        <f t="shared" ref="AF7:AF69" si="0">2013-AD7</f>
        <v>1</v>
      </c>
    </row>
    <row r="8" spans="1:32" x14ac:dyDescent="0.25">
      <c r="A8" s="102" t="s">
        <v>163</v>
      </c>
      <c r="B8" s="20">
        <v>22</v>
      </c>
      <c r="C8" s="20" t="s">
        <v>162</v>
      </c>
      <c r="D8" s="20">
        <v>2012</v>
      </c>
      <c r="E8" s="20" t="s">
        <v>18</v>
      </c>
      <c r="F8" s="20">
        <v>1</v>
      </c>
      <c r="G8" s="20" t="s">
        <v>19</v>
      </c>
      <c r="H8" s="20"/>
      <c r="I8" s="20"/>
      <c r="J8" s="20" t="s">
        <v>20</v>
      </c>
      <c r="K8" s="20"/>
      <c r="L8" s="20">
        <v>5</v>
      </c>
      <c r="M8" s="20">
        <v>2</v>
      </c>
      <c r="N8" s="20">
        <v>20</v>
      </c>
      <c r="O8" s="20" t="s">
        <v>20</v>
      </c>
      <c r="P8" s="20" t="s">
        <v>20</v>
      </c>
      <c r="Q8" s="20">
        <v>5</v>
      </c>
      <c r="R8" s="20">
        <v>9</v>
      </c>
      <c r="S8" s="20"/>
      <c r="T8" s="20" t="s">
        <v>25</v>
      </c>
      <c r="U8" s="20"/>
      <c r="V8" s="20"/>
      <c r="W8" s="20"/>
      <c r="X8" s="20">
        <v>1</v>
      </c>
      <c r="Y8" s="20">
        <v>1</v>
      </c>
      <c r="Z8" s="20">
        <v>9</v>
      </c>
      <c r="AA8" s="20">
        <v>9</v>
      </c>
      <c r="AD8" s="20">
        <v>2007</v>
      </c>
      <c r="AE8" s="20">
        <v>3</v>
      </c>
      <c r="AF8">
        <f t="shared" si="0"/>
        <v>6</v>
      </c>
    </row>
    <row r="9" spans="1:32" x14ac:dyDescent="0.25">
      <c r="A9" s="102" t="s">
        <v>164</v>
      </c>
      <c r="B9" s="20">
        <v>26</v>
      </c>
      <c r="C9" s="20" t="s">
        <v>162</v>
      </c>
      <c r="D9" s="20">
        <v>2007</v>
      </c>
      <c r="E9" s="20" t="s">
        <v>20</v>
      </c>
      <c r="F9" s="20">
        <v>2</v>
      </c>
      <c r="G9" s="20" t="s">
        <v>20</v>
      </c>
      <c r="H9" s="20" t="s">
        <v>20</v>
      </c>
      <c r="I9" s="20">
        <v>2</v>
      </c>
      <c r="J9" s="20"/>
      <c r="K9" s="20"/>
      <c r="L9" s="20">
        <v>3</v>
      </c>
      <c r="M9" s="20">
        <v>1</v>
      </c>
      <c r="N9" s="20">
        <v>17</v>
      </c>
      <c r="O9" s="20" t="s">
        <v>19</v>
      </c>
      <c r="P9" s="20" t="s">
        <v>20</v>
      </c>
      <c r="Q9" s="20">
        <v>2</v>
      </c>
      <c r="R9" s="20">
        <v>1</v>
      </c>
      <c r="S9" s="20" t="s">
        <v>25</v>
      </c>
      <c r="T9" s="20"/>
      <c r="U9" s="20" t="s">
        <v>25</v>
      </c>
      <c r="V9" s="20"/>
      <c r="W9" s="20"/>
      <c r="X9" s="20">
        <v>1</v>
      </c>
      <c r="Y9" s="20">
        <v>1</v>
      </c>
      <c r="Z9" s="20">
        <v>9</v>
      </c>
      <c r="AA9" s="20">
        <v>9</v>
      </c>
      <c r="AD9" s="20">
        <v>2011</v>
      </c>
      <c r="AE9" s="20">
        <v>5</v>
      </c>
      <c r="AF9">
        <f t="shared" si="0"/>
        <v>2</v>
      </c>
    </row>
    <row r="10" spans="1:32" x14ac:dyDescent="0.25">
      <c r="A10" s="102" t="s">
        <v>165</v>
      </c>
      <c r="B10" s="20">
        <v>38</v>
      </c>
      <c r="C10" s="20" t="s">
        <v>19</v>
      </c>
      <c r="D10" s="20">
        <v>2011</v>
      </c>
      <c r="E10" s="20" t="s">
        <v>18</v>
      </c>
      <c r="F10" s="20">
        <v>1</v>
      </c>
      <c r="G10" s="20" t="s">
        <v>20</v>
      </c>
      <c r="H10" s="20"/>
      <c r="I10" s="20">
        <v>1</v>
      </c>
      <c r="J10" s="20"/>
      <c r="K10" s="20"/>
      <c r="L10" s="20">
        <v>5</v>
      </c>
      <c r="M10" s="20">
        <v>3</v>
      </c>
      <c r="N10" s="20" t="s">
        <v>19</v>
      </c>
      <c r="O10" s="20" t="s">
        <v>20</v>
      </c>
      <c r="P10" s="20" t="s">
        <v>20</v>
      </c>
      <c r="Q10" s="20">
        <v>4</v>
      </c>
      <c r="R10" s="20">
        <v>8</v>
      </c>
      <c r="S10" s="20"/>
      <c r="T10" s="20"/>
      <c r="U10" s="20"/>
      <c r="V10" s="20"/>
      <c r="W10" s="20" t="s">
        <v>19</v>
      </c>
      <c r="X10" s="20">
        <v>3</v>
      </c>
      <c r="Y10" s="20">
        <v>3</v>
      </c>
      <c r="Z10" s="20">
        <v>8</v>
      </c>
      <c r="AA10" s="20">
        <v>8</v>
      </c>
      <c r="AD10" s="20">
        <v>2011</v>
      </c>
      <c r="AE10" s="20">
        <v>4</v>
      </c>
      <c r="AF10">
        <f t="shared" si="0"/>
        <v>2</v>
      </c>
    </row>
    <row r="11" spans="1:32" x14ac:dyDescent="0.25">
      <c r="A11" s="102" t="s">
        <v>357</v>
      </c>
      <c r="B11" s="20">
        <v>26</v>
      </c>
      <c r="C11" s="20" t="s">
        <v>166</v>
      </c>
      <c r="D11" s="20">
        <v>2011</v>
      </c>
      <c r="E11" s="20" t="s">
        <v>18</v>
      </c>
      <c r="F11" s="20">
        <v>1</v>
      </c>
      <c r="G11" s="20" t="s">
        <v>20</v>
      </c>
      <c r="H11" s="20" t="s">
        <v>20</v>
      </c>
      <c r="I11" s="20">
        <v>3</v>
      </c>
      <c r="J11" s="20"/>
      <c r="K11" s="20" t="s">
        <v>20</v>
      </c>
      <c r="L11" s="20">
        <v>4</v>
      </c>
      <c r="M11" s="20">
        <v>3</v>
      </c>
      <c r="N11" s="20">
        <v>22</v>
      </c>
      <c r="O11" s="20" t="s">
        <v>20</v>
      </c>
      <c r="P11" s="20" t="s">
        <v>20</v>
      </c>
      <c r="Q11" s="20">
        <v>2</v>
      </c>
      <c r="R11" s="20">
        <v>6</v>
      </c>
      <c r="S11" s="20"/>
      <c r="T11" s="20" t="s">
        <v>25</v>
      </c>
      <c r="U11" s="20"/>
      <c r="V11" s="20"/>
      <c r="W11" s="20"/>
      <c r="X11" s="20">
        <v>3</v>
      </c>
      <c r="Y11" s="20">
        <v>3</v>
      </c>
      <c r="Z11" s="20">
        <v>6</v>
      </c>
      <c r="AA11" s="20">
        <v>6</v>
      </c>
      <c r="AD11" s="20">
        <v>2003</v>
      </c>
      <c r="AE11" s="20">
        <v>2</v>
      </c>
      <c r="AF11">
        <f t="shared" si="0"/>
        <v>10</v>
      </c>
    </row>
    <row r="12" spans="1:32" x14ac:dyDescent="0.25">
      <c r="A12" s="102" t="s">
        <v>200</v>
      </c>
      <c r="B12" s="20">
        <v>27</v>
      </c>
      <c r="C12" s="20" t="s">
        <v>201</v>
      </c>
      <c r="D12" s="20">
        <v>2003</v>
      </c>
      <c r="E12" s="20" t="s">
        <v>18</v>
      </c>
      <c r="F12" s="20">
        <v>2</v>
      </c>
      <c r="G12" s="20" t="s">
        <v>20</v>
      </c>
      <c r="H12" s="20" t="s">
        <v>20</v>
      </c>
      <c r="I12" s="20">
        <v>3</v>
      </c>
      <c r="J12" s="20" t="s">
        <v>20</v>
      </c>
      <c r="K12" s="20"/>
      <c r="L12" s="20">
        <v>2</v>
      </c>
      <c r="M12" s="20">
        <v>2</v>
      </c>
      <c r="N12" s="20">
        <v>10</v>
      </c>
      <c r="O12" s="20" t="s">
        <v>19</v>
      </c>
      <c r="P12" s="20" t="s">
        <v>20</v>
      </c>
      <c r="Q12" s="20">
        <v>3</v>
      </c>
      <c r="R12" s="20">
        <v>1</v>
      </c>
      <c r="S12" s="20"/>
      <c r="T12" s="20"/>
      <c r="U12" s="20"/>
      <c r="V12" s="20"/>
      <c r="W12" s="20" t="s">
        <v>19</v>
      </c>
      <c r="X12" s="20">
        <v>2</v>
      </c>
      <c r="Y12" s="20">
        <v>3</v>
      </c>
      <c r="Z12" s="20">
        <v>8</v>
      </c>
      <c r="AA12" s="20">
        <v>2</v>
      </c>
      <c r="AD12" s="20">
        <v>2007</v>
      </c>
      <c r="AE12" s="20">
        <v>4</v>
      </c>
      <c r="AF12">
        <f t="shared" si="0"/>
        <v>6</v>
      </c>
    </row>
    <row r="13" spans="1:32" x14ac:dyDescent="0.25">
      <c r="A13" s="102" t="s">
        <v>343</v>
      </c>
      <c r="B13" s="20">
        <v>27</v>
      </c>
      <c r="C13" s="20" t="s">
        <v>167</v>
      </c>
      <c r="D13" s="20">
        <v>2007</v>
      </c>
      <c r="E13" s="20" t="s">
        <v>577</v>
      </c>
      <c r="F13" s="20">
        <v>1</v>
      </c>
      <c r="G13" s="20" t="s">
        <v>20</v>
      </c>
      <c r="H13" s="20" t="s">
        <v>20</v>
      </c>
      <c r="I13" s="20">
        <v>5</v>
      </c>
      <c r="J13" s="20"/>
      <c r="K13" s="20"/>
      <c r="L13" s="20">
        <v>4</v>
      </c>
      <c r="M13" s="20">
        <v>2</v>
      </c>
      <c r="N13" s="20">
        <v>7</v>
      </c>
      <c r="O13" s="20" t="s">
        <v>19</v>
      </c>
      <c r="P13" s="20" t="s">
        <v>20</v>
      </c>
      <c r="Q13" s="20">
        <v>5</v>
      </c>
      <c r="R13" s="20">
        <v>9</v>
      </c>
      <c r="S13" s="20"/>
      <c r="T13" s="20"/>
      <c r="U13" s="20"/>
      <c r="V13" s="20"/>
      <c r="W13" s="20" t="s">
        <v>19</v>
      </c>
      <c r="X13" s="20">
        <v>1</v>
      </c>
      <c r="Y13" s="20">
        <v>1</v>
      </c>
      <c r="Z13" s="20">
        <v>9</v>
      </c>
      <c r="AA13" s="20">
        <v>9</v>
      </c>
      <c r="AD13" s="20">
        <v>2006</v>
      </c>
      <c r="AE13" s="20">
        <v>5</v>
      </c>
      <c r="AF13">
        <f t="shared" si="0"/>
        <v>7</v>
      </c>
    </row>
    <row r="14" spans="1:32" x14ac:dyDescent="0.25">
      <c r="A14" s="102" t="s">
        <v>168</v>
      </c>
      <c r="B14" s="20">
        <v>25</v>
      </c>
      <c r="C14" s="20" t="s">
        <v>162</v>
      </c>
      <c r="D14" s="20">
        <v>2006</v>
      </c>
      <c r="E14" s="20" t="s">
        <v>18</v>
      </c>
      <c r="F14" s="20">
        <v>1</v>
      </c>
      <c r="G14" s="20" t="s">
        <v>20</v>
      </c>
      <c r="H14" s="20" t="s">
        <v>20</v>
      </c>
      <c r="I14" s="20">
        <v>2</v>
      </c>
      <c r="J14" s="20"/>
      <c r="K14" s="20"/>
      <c r="L14" s="20">
        <v>5</v>
      </c>
      <c r="M14" s="20">
        <v>2</v>
      </c>
      <c r="N14" s="20">
        <v>19</v>
      </c>
      <c r="O14" s="20" t="s">
        <v>19</v>
      </c>
      <c r="P14" s="20" t="s">
        <v>20</v>
      </c>
      <c r="Q14" s="20">
        <v>2</v>
      </c>
      <c r="R14" s="20">
        <v>9</v>
      </c>
      <c r="S14" s="20"/>
      <c r="T14" s="20" t="s">
        <v>25</v>
      </c>
      <c r="U14" s="20" t="s">
        <v>25</v>
      </c>
      <c r="V14" s="20"/>
      <c r="W14" s="20"/>
      <c r="X14" s="20">
        <v>1</v>
      </c>
      <c r="Y14" s="20">
        <v>1</v>
      </c>
      <c r="Z14" s="20">
        <v>5</v>
      </c>
      <c r="AA14" s="20">
        <v>9</v>
      </c>
      <c r="AD14" s="20" t="s">
        <v>19</v>
      </c>
      <c r="AE14" s="20"/>
    </row>
    <row r="15" spans="1:32" x14ac:dyDescent="0.25">
      <c r="A15" s="102" t="s">
        <v>344</v>
      </c>
      <c r="B15" s="20">
        <v>25</v>
      </c>
      <c r="C15" s="20" t="s">
        <v>167</v>
      </c>
      <c r="D15" s="20" t="s">
        <v>19</v>
      </c>
      <c r="E15" s="20" t="s">
        <v>20</v>
      </c>
      <c r="F15" s="20">
        <v>1</v>
      </c>
      <c r="G15" s="20" t="s">
        <v>20</v>
      </c>
      <c r="H15" s="20" t="s">
        <v>20</v>
      </c>
      <c r="I15" s="20">
        <v>4</v>
      </c>
      <c r="J15" s="20"/>
      <c r="K15" s="20"/>
      <c r="L15" s="20">
        <v>7</v>
      </c>
      <c r="M15" s="20">
        <v>2</v>
      </c>
      <c r="N15" s="20">
        <v>15</v>
      </c>
      <c r="O15" s="20" t="s">
        <v>19</v>
      </c>
      <c r="P15" s="20" t="s">
        <v>20</v>
      </c>
      <c r="Q15" s="20">
        <v>2</v>
      </c>
      <c r="R15" s="20">
        <v>7</v>
      </c>
      <c r="S15" s="20"/>
      <c r="T15" s="20"/>
      <c r="U15" s="20"/>
      <c r="V15" s="20"/>
      <c r="W15" s="20" t="s">
        <v>19</v>
      </c>
      <c r="X15" s="20">
        <v>1</v>
      </c>
      <c r="Y15" s="20">
        <v>1</v>
      </c>
      <c r="Z15" s="20">
        <v>7</v>
      </c>
      <c r="AA15" s="20">
        <v>7</v>
      </c>
      <c r="AD15" s="20">
        <v>2012</v>
      </c>
      <c r="AE15" s="20">
        <v>5</v>
      </c>
      <c r="AF15">
        <f t="shared" si="0"/>
        <v>1</v>
      </c>
    </row>
    <row r="16" spans="1:32" x14ac:dyDescent="0.25">
      <c r="A16" s="102" t="s">
        <v>345</v>
      </c>
      <c r="B16" s="20">
        <v>26</v>
      </c>
      <c r="C16" s="20" t="s">
        <v>162</v>
      </c>
      <c r="D16" s="20">
        <v>2012</v>
      </c>
      <c r="E16" s="20" t="s">
        <v>18</v>
      </c>
      <c r="F16" s="20">
        <v>1</v>
      </c>
      <c r="G16" s="20" t="s">
        <v>19</v>
      </c>
      <c r="H16" s="20"/>
      <c r="I16" s="20"/>
      <c r="J16" s="20"/>
      <c r="K16" s="20"/>
      <c r="L16" s="20">
        <v>5</v>
      </c>
      <c r="M16" s="20">
        <v>1</v>
      </c>
      <c r="N16" s="20">
        <v>24</v>
      </c>
      <c r="O16" s="20" t="s">
        <v>20</v>
      </c>
      <c r="P16" s="20" t="s">
        <v>20</v>
      </c>
      <c r="Q16" s="20">
        <v>4</v>
      </c>
      <c r="R16" s="20">
        <v>5</v>
      </c>
      <c r="S16" s="20"/>
      <c r="T16" s="20"/>
      <c r="U16" s="20"/>
      <c r="V16" s="20" t="s">
        <v>20</v>
      </c>
      <c r="W16" s="20"/>
      <c r="X16" s="20">
        <v>2</v>
      </c>
      <c r="Y16" s="20">
        <v>3</v>
      </c>
      <c r="Z16" s="20">
        <v>7</v>
      </c>
      <c r="AA16" s="20">
        <v>7</v>
      </c>
      <c r="AD16" s="20">
        <v>2007</v>
      </c>
      <c r="AE16" s="20">
        <v>5</v>
      </c>
      <c r="AF16">
        <f t="shared" si="0"/>
        <v>6</v>
      </c>
    </row>
    <row r="17" spans="1:32" x14ac:dyDescent="0.25">
      <c r="A17" s="102" t="s">
        <v>346</v>
      </c>
      <c r="B17" s="20">
        <v>24</v>
      </c>
      <c r="C17" s="20" t="s">
        <v>162</v>
      </c>
      <c r="D17" s="20">
        <v>2007</v>
      </c>
      <c r="E17" s="20" t="s">
        <v>18</v>
      </c>
      <c r="F17" s="20">
        <v>1</v>
      </c>
      <c r="G17" s="20" t="s">
        <v>20</v>
      </c>
      <c r="H17" s="20" t="s">
        <v>19</v>
      </c>
      <c r="I17" s="20" t="s">
        <v>19</v>
      </c>
      <c r="J17" s="20"/>
      <c r="K17" s="20"/>
      <c r="L17" s="20">
        <v>5</v>
      </c>
      <c r="M17" s="20">
        <v>2</v>
      </c>
      <c r="N17" s="20">
        <v>18</v>
      </c>
      <c r="O17" s="20" t="s">
        <v>20</v>
      </c>
      <c r="P17" s="20" t="s">
        <v>19</v>
      </c>
      <c r="Q17" s="20">
        <v>2</v>
      </c>
      <c r="R17" s="20">
        <v>9</v>
      </c>
      <c r="S17" s="20"/>
      <c r="T17" s="20"/>
      <c r="U17" s="20"/>
      <c r="V17" s="20"/>
      <c r="W17" s="20" t="s">
        <v>19</v>
      </c>
      <c r="X17" s="20">
        <v>1</v>
      </c>
      <c r="Y17" s="20">
        <v>1</v>
      </c>
      <c r="Z17" s="20">
        <v>5</v>
      </c>
      <c r="AA17" s="20">
        <v>9</v>
      </c>
      <c r="AD17" s="20">
        <v>2008</v>
      </c>
      <c r="AE17" s="20">
        <v>5</v>
      </c>
      <c r="AF17">
        <f t="shared" si="0"/>
        <v>5</v>
      </c>
    </row>
    <row r="18" spans="1:32" x14ac:dyDescent="0.25">
      <c r="A18" s="102" t="s">
        <v>347</v>
      </c>
      <c r="B18" s="20">
        <v>27</v>
      </c>
      <c r="C18" s="20" t="s">
        <v>162</v>
      </c>
      <c r="D18" s="20">
        <v>2008</v>
      </c>
      <c r="E18" s="20" t="s">
        <v>20</v>
      </c>
      <c r="F18" s="20">
        <v>1</v>
      </c>
      <c r="G18" s="20" t="s">
        <v>19</v>
      </c>
      <c r="H18" s="20"/>
      <c r="I18" s="20"/>
      <c r="J18" s="20"/>
      <c r="K18" s="20"/>
      <c r="L18" s="20">
        <v>5</v>
      </c>
      <c r="M18" s="20">
        <v>1</v>
      </c>
      <c r="N18" s="20">
        <v>17</v>
      </c>
      <c r="O18" s="20" t="s">
        <v>20</v>
      </c>
      <c r="P18" s="20" t="s">
        <v>19</v>
      </c>
      <c r="Q18" s="20">
        <v>1</v>
      </c>
      <c r="R18" s="20">
        <v>9</v>
      </c>
      <c r="S18" s="20"/>
      <c r="T18" s="20"/>
      <c r="U18" s="20"/>
      <c r="V18" s="20"/>
      <c r="W18" s="20" t="s">
        <v>19</v>
      </c>
      <c r="X18" s="20">
        <v>4</v>
      </c>
      <c r="Y18" s="20">
        <v>4</v>
      </c>
      <c r="Z18" s="20">
        <v>9</v>
      </c>
      <c r="AA18" s="20">
        <v>9</v>
      </c>
      <c r="AD18" s="20">
        <v>2006</v>
      </c>
      <c r="AE18" s="20">
        <v>9</v>
      </c>
      <c r="AF18">
        <f t="shared" si="0"/>
        <v>7</v>
      </c>
    </row>
    <row r="19" spans="1:32" x14ac:dyDescent="0.25">
      <c r="A19" s="102" t="s">
        <v>169</v>
      </c>
      <c r="B19" s="20">
        <v>44</v>
      </c>
      <c r="C19" s="20" t="s">
        <v>170</v>
      </c>
      <c r="D19" s="20">
        <v>2006</v>
      </c>
      <c r="E19" s="20" t="s">
        <v>20</v>
      </c>
      <c r="F19" s="20">
        <v>1</v>
      </c>
      <c r="G19" s="20" t="s">
        <v>20</v>
      </c>
      <c r="H19" s="20"/>
      <c r="I19" s="20">
        <v>5</v>
      </c>
      <c r="J19" s="20"/>
      <c r="K19" s="20" t="s">
        <v>20</v>
      </c>
      <c r="L19" s="20">
        <v>9</v>
      </c>
      <c r="M19" s="20">
        <v>3</v>
      </c>
      <c r="N19" s="20">
        <v>15</v>
      </c>
      <c r="O19" s="20" t="s">
        <v>20</v>
      </c>
      <c r="P19" s="20" t="s">
        <v>20</v>
      </c>
      <c r="Q19" s="20">
        <v>5</v>
      </c>
      <c r="R19" s="20">
        <v>5</v>
      </c>
      <c r="S19" s="20" t="s">
        <v>20</v>
      </c>
      <c r="T19" s="20" t="s">
        <v>25</v>
      </c>
      <c r="U19" s="20"/>
      <c r="V19" s="20" t="s">
        <v>25</v>
      </c>
      <c r="W19" s="20"/>
      <c r="X19" s="20">
        <v>4</v>
      </c>
      <c r="Y19" s="20">
        <v>4</v>
      </c>
      <c r="Z19" s="20">
        <v>9</v>
      </c>
      <c r="AA19" s="20">
        <v>9</v>
      </c>
      <c r="AD19" s="20">
        <v>2009</v>
      </c>
      <c r="AE19" s="20">
        <v>6</v>
      </c>
      <c r="AF19">
        <f t="shared" si="0"/>
        <v>4</v>
      </c>
    </row>
    <row r="20" spans="1:32" x14ac:dyDescent="0.25">
      <c r="A20" s="102" t="s">
        <v>202</v>
      </c>
      <c r="B20" s="20">
        <v>21</v>
      </c>
      <c r="C20" s="20" t="s">
        <v>162</v>
      </c>
      <c r="D20" s="20">
        <v>2009</v>
      </c>
      <c r="E20" s="20" t="s">
        <v>20</v>
      </c>
      <c r="F20" s="20">
        <v>2</v>
      </c>
      <c r="G20" s="20" t="s">
        <v>19</v>
      </c>
      <c r="H20" s="20"/>
      <c r="I20" s="20"/>
      <c r="J20" s="20"/>
      <c r="K20" s="20" t="s">
        <v>20</v>
      </c>
      <c r="L20" s="20">
        <v>6</v>
      </c>
      <c r="M20" s="20">
        <v>2</v>
      </c>
      <c r="N20" s="20">
        <v>15</v>
      </c>
      <c r="O20" s="20" t="s">
        <v>20</v>
      </c>
      <c r="P20" s="20" t="s">
        <v>20</v>
      </c>
      <c r="Q20" s="20">
        <v>5</v>
      </c>
      <c r="R20" s="20">
        <v>6</v>
      </c>
      <c r="S20" s="20" t="s">
        <v>25</v>
      </c>
      <c r="T20" s="20"/>
      <c r="U20" s="20" t="s">
        <v>25</v>
      </c>
      <c r="V20" s="20"/>
      <c r="W20" s="20"/>
      <c r="X20" s="20">
        <v>1</v>
      </c>
      <c r="Y20" s="20">
        <v>1</v>
      </c>
      <c r="Z20" s="20">
        <v>9</v>
      </c>
      <c r="AA20" s="20">
        <v>8</v>
      </c>
      <c r="AD20" s="20">
        <v>2009</v>
      </c>
      <c r="AE20" s="20">
        <v>5</v>
      </c>
      <c r="AF20">
        <f t="shared" si="0"/>
        <v>4</v>
      </c>
    </row>
    <row r="21" spans="1:32" x14ac:dyDescent="0.25">
      <c r="A21" s="102" t="s">
        <v>348</v>
      </c>
      <c r="B21" s="20">
        <v>22</v>
      </c>
      <c r="C21" s="20" t="s">
        <v>162</v>
      </c>
      <c r="D21" s="20">
        <v>2009</v>
      </c>
      <c r="E21" s="20" t="s">
        <v>20</v>
      </c>
      <c r="F21" s="20">
        <v>2</v>
      </c>
      <c r="G21" s="20" t="s">
        <v>19</v>
      </c>
      <c r="H21" s="20"/>
      <c r="I21" s="20"/>
      <c r="J21" s="20" t="s">
        <v>20</v>
      </c>
      <c r="K21" s="20" t="s">
        <v>20</v>
      </c>
      <c r="L21" s="20">
        <v>5</v>
      </c>
      <c r="M21" s="20">
        <v>2</v>
      </c>
      <c r="N21" s="20">
        <v>15</v>
      </c>
      <c r="O21" s="20" t="s">
        <v>20</v>
      </c>
      <c r="P21" s="20" t="s">
        <v>20</v>
      </c>
      <c r="Q21" s="20">
        <v>5</v>
      </c>
      <c r="R21" s="20">
        <v>6</v>
      </c>
      <c r="S21" s="20" t="s">
        <v>25</v>
      </c>
      <c r="T21" s="20" t="s">
        <v>25</v>
      </c>
      <c r="U21" s="20" t="s">
        <v>25</v>
      </c>
      <c r="V21" s="20"/>
      <c r="W21" s="20"/>
      <c r="X21" s="20">
        <v>1</v>
      </c>
      <c r="Y21" s="20">
        <v>1</v>
      </c>
      <c r="Z21" s="20">
        <v>9</v>
      </c>
      <c r="AA21" s="20">
        <v>8</v>
      </c>
      <c r="AD21" s="20">
        <v>2003</v>
      </c>
      <c r="AE21" s="20">
        <v>4</v>
      </c>
      <c r="AF21">
        <f t="shared" si="0"/>
        <v>10</v>
      </c>
    </row>
    <row r="22" spans="1:32" x14ac:dyDescent="0.25">
      <c r="A22" s="102" t="s">
        <v>203</v>
      </c>
      <c r="B22" s="20">
        <v>29</v>
      </c>
      <c r="C22" s="20" t="s">
        <v>162</v>
      </c>
      <c r="D22" s="20">
        <v>2003</v>
      </c>
      <c r="E22" s="20" t="s">
        <v>18</v>
      </c>
      <c r="F22" s="20">
        <v>2</v>
      </c>
      <c r="G22" s="20" t="s">
        <v>20</v>
      </c>
      <c r="H22" s="20" t="s">
        <v>20</v>
      </c>
      <c r="I22" s="20">
        <v>2</v>
      </c>
      <c r="J22" s="20" t="s">
        <v>20</v>
      </c>
      <c r="K22" s="20"/>
      <c r="L22" s="20">
        <v>4</v>
      </c>
      <c r="M22" s="20">
        <v>2</v>
      </c>
      <c r="N22" s="20">
        <v>18</v>
      </c>
      <c r="O22" s="20" t="s">
        <v>20</v>
      </c>
      <c r="P22" s="20" t="s">
        <v>20</v>
      </c>
      <c r="Q22" s="20">
        <v>5</v>
      </c>
      <c r="R22" s="20">
        <v>6</v>
      </c>
      <c r="S22" s="20" t="s">
        <v>25</v>
      </c>
      <c r="T22" s="20" t="s">
        <v>25</v>
      </c>
      <c r="U22" s="20" t="s">
        <v>25</v>
      </c>
      <c r="V22" s="20"/>
      <c r="W22" s="20"/>
      <c r="X22" s="20">
        <v>1</v>
      </c>
      <c r="Y22" s="20">
        <v>1</v>
      </c>
      <c r="Z22" s="20">
        <v>6</v>
      </c>
      <c r="AA22" s="20">
        <v>7</v>
      </c>
      <c r="AD22" s="20">
        <v>2010</v>
      </c>
      <c r="AE22" s="20">
        <v>5</v>
      </c>
      <c r="AF22">
        <f t="shared" si="0"/>
        <v>3</v>
      </c>
    </row>
    <row r="23" spans="1:32" x14ac:dyDescent="0.25">
      <c r="A23" s="102" t="s">
        <v>349</v>
      </c>
      <c r="B23" s="20">
        <v>39</v>
      </c>
      <c r="C23" s="20" t="s">
        <v>173</v>
      </c>
      <c r="D23" s="20">
        <v>2010</v>
      </c>
      <c r="E23" s="20" t="s">
        <v>18</v>
      </c>
      <c r="F23" s="20">
        <v>1</v>
      </c>
      <c r="G23" s="20" t="s">
        <v>20</v>
      </c>
      <c r="H23" s="20" t="s">
        <v>20</v>
      </c>
      <c r="I23" s="20">
        <v>3</v>
      </c>
      <c r="J23" s="20"/>
      <c r="K23" s="20"/>
      <c r="L23" s="20">
        <v>5</v>
      </c>
      <c r="M23" s="20" t="s">
        <v>19</v>
      </c>
      <c r="N23" s="20" t="s">
        <v>19</v>
      </c>
      <c r="O23" s="20" t="s">
        <v>19</v>
      </c>
      <c r="P23" s="20" t="s">
        <v>19</v>
      </c>
      <c r="Q23" s="20">
        <v>5</v>
      </c>
      <c r="R23" s="20">
        <v>7</v>
      </c>
      <c r="S23" s="20"/>
      <c r="T23" s="20"/>
      <c r="U23" s="20"/>
      <c r="V23" s="20"/>
      <c r="W23" s="20" t="s">
        <v>19</v>
      </c>
      <c r="X23" s="20">
        <v>4</v>
      </c>
      <c r="Y23" s="20">
        <v>4</v>
      </c>
      <c r="Z23" s="20">
        <v>10</v>
      </c>
      <c r="AA23" s="20">
        <v>10</v>
      </c>
      <c r="AD23" s="20">
        <v>2003</v>
      </c>
      <c r="AE23" s="20">
        <v>6</v>
      </c>
      <c r="AF23">
        <f t="shared" si="0"/>
        <v>10</v>
      </c>
    </row>
    <row r="24" spans="1:32" x14ac:dyDescent="0.25">
      <c r="A24" s="102" t="s">
        <v>171</v>
      </c>
      <c r="B24" s="20">
        <v>28</v>
      </c>
      <c r="C24" s="20" t="s">
        <v>162</v>
      </c>
      <c r="D24" s="20">
        <v>2003</v>
      </c>
      <c r="E24" s="20" t="s">
        <v>20</v>
      </c>
      <c r="F24" s="20">
        <v>1</v>
      </c>
      <c r="G24" s="20" t="s">
        <v>20</v>
      </c>
      <c r="H24" s="20" t="s">
        <v>20</v>
      </c>
      <c r="I24" s="20">
        <v>2</v>
      </c>
      <c r="J24" s="20"/>
      <c r="K24" s="20"/>
      <c r="L24" s="20">
        <v>6</v>
      </c>
      <c r="M24" s="20">
        <v>1</v>
      </c>
      <c r="N24" s="20">
        <v>16</v>
      </c>
      <c r="O24" s="20" t="s">
        <v>19</v>
      </c>
      <c r="P24" s="20" t="s">
        <v>19</v>
      </c>
      <c r="Q24" s="20">
        <v>5</v>
      </c>
      <c r="R24" s="20">
        <v>10</v>
      </c>
      <c r="S24" s="20"/>
      <c r="T24" s="20"/>
      <c r="U24" s="20"/>
      <c r="V24" s="20"/>
      <c r="W24" s="20" t="s">
        <v>19</v>
      </c>
      <c r="X24" s="20">
        <v>1</v>
      </c>
      <c r="Y24" s="20">
        <v>1</v>
      </c>
      <c r="Z24" s="20">
        <v>7</v>
      </c>
      <c r="AA24" s="20">
        <v>7</v>
      </c>
      <c r="AD24" s="20">
        <v>2010</v>
      </c>
      <c r="AE24" s="20">
        <v>5</v>
      </c>
      <c r="AF24">
        <f t="shared" si="0"/>
        <v>3</v>
      </c>
    </row>
    <row r="25" spans="1:32" x14ac:dyDescent="0.25">
      <c r="A25" s="102" t="s">
        <v>172</v>
      </c>
      <c r="B25" s="20">
        <v>44</v>
      </c>
      <c r="C25" s="20" t="s">
        <v>173</v>
      </c>
      <c r="D25" s="20">
        <v>2010</v>
      </c>
      <c r="E25" s="20" t="s">
        <v>20</v>
      </c>
      <c r="F25" s="20">
        <v>1</v>
      </c>
      <c r="G25" s="20" t="s">
        <v>20</v>
      </c>
      <c r="H25" s="20"/>
      <c r="I25" s="20">
        <v>1</v>
      </c>
      <c r="J25" s="20" t="s">
        <v>20</v>
      </c>
      <c r="K25" s="20"/>
      <c r="L25" s="20">
        <v>5</v>
      </c>
      <c r="M25" s="20">
        <v>3</v>
      </c>
      <c r="N25" s="20">
        <v>20</v>
      </c>
      <c r="O25" s="20" t="s">
        <v>20</v>
      </c>
      <c r="P25" s="20" t="s">
        <v>25</v>
      </c>
      <c r="Q25" s="20">
        <v>5</v>
      </c>
      <c r="R25" s="20">
        <v>5</v>
      </c>
      <c r="S25" s="20" t="s">
        <v>25</v>
      </c>
      <c r="T25" s="20"/>
      <c r="U25" s="20"/>
      <c r="V25" s="20" t="s">
        <v>25</v>
      </c>
      <c r="W25" s="20"/>
      <c r="X25" s="20">
        <v>1</v>
      </c>
      <c r="Y25" s="20">
        <v>1</v>
      </c>
      <c r="Z25" s="20">
        <v>5</v>
      </c>
      <c r="AA25" s="20">
        <v>9</v>
      </c>
      <c r="AD25" s="20">
        <v>2005</v>
      </c>
      <c r="AE25" s="20">
        <v>3</v>
      </c>
      <c r="AF25">
        <f t="shared" si="0"/>
        <v>8</v>
      </c>
    </row>
    <row r="26" spans="1:32" x14ac:dyDescent="0.25">
      <c r="A26" s="102" t="s">
        <v>350</v>
      </c>
      <c r="B26" s="20">
        <v>47</v>
      </c>
      <c r="C26" s="20" t="s">
        <v>19</v>
      </c>
      <c r="D26" s="20">
        <v>2005</v>
      </c>
      <c r="E26" s="20" t="s">
        <v>18</v>
      </c>
      <c r="F26" s="20">
        <v>1</v>
      </c>
      <c r="G26" s="20" t="s">
        <v>19</v>
      </c>
      <c r="H26" s="20"/>
      <c r="I26" s="20"/>
      <c r="J26" s="20" t="s">
        <v>20</v>
      </c>
      <c r="K26" s="20" t="s">
        <v>20</v>
      </c>
      <c r="L26" s="20">
        <v>3</v>
      </c>
      <c r="M26" s="20">
        <v>3</v>
      </c>
      <c r="N26" s="20" t="s">
        <v>19</v>
      </c>
      <c r="O26" s="20" t="s">
        <v>19</v>
      </c>
      <c r="P26" s="20" t="s">
        <v>19</v>
      </c>
      <c r="Q26" s="20">
        <v>2</v>
      </c>
      <c r="R26" s="20">
        <v>7</v>
      </c>
      <c r="S26" s="20"/>
      <c r="T26" s="20"/>
      <c r="U26" s="20"/>
      <c r="V26" s="20"/>
      <c r="W26" s="20" t="s">
        <v>19</v>
      </c>
      <c r="X26" s="20">
        <v>1</v>
      </c>
      <c r="Y26" s="20">
        <v>1</v>
      </c>
      <c r="Z26" s="20">
        <v>7</v>
      </c>
      <c r="AA26" s="20">
        <v>7</v>
      </c>
      <c r="AD26" s="20">
        <v>2004</v>
      </c>
      <c r="AE26" s="20">
        <v>5</v>
      </c>
      <c r="AF26">
        <f t="shared" si="0"/>
        <v>9</v>
      </c>
    </row>
    <row r="27" spans="1:32" x14ac:dyDescent="0.25">
      <c r="A27" s="102" t="s">
        <v>174</v>
      </c>
      <c r="B27" s="20">
        <v>32</v>
      </c>
      <c r="C27" s="20" t="s">
        <v>162</v>
      </c>
      <c r="D27" s="20">
        <v>2004</v>
      </c>
      <c r="E27" s="20" t="s">
        <v>18</v>
      </c>
      <c r="F27" s="20">
        <v>1</v>
      </c>
      <c r="G27" s="20" t="s">
        <v>20</v>
      </c>
      <c r="H27" s="20"/>
      <c r="I27" s="20">
        <v>1</v>
      </c>
      <c r="J27" s="20"/>
      <c r="K27" s="20"/>
      <c r="L27" s="20">
        <v>5</v>
      </c>
      <c r="M27" s="20">
        <v>2</v>
      </c>
      <c r="N27" s="20" t="s">
        <v>19</v>
      </c>
      <c r="O27" s="20" t="s">
        <v>20</v>
      </c>
      <c r="P27" s="20" t="s">
        <v>25</v>
      </c>
      <c r="Q27" s="20">
        <v>3</v>
      </c>
      <c r="R27" s="20">
        <v>7</v>
      </c>
      <c r="S27" s="20" t="s">
        <v>25</v>
      </c>
      <c r="T27" s="20"/>
      <c r="U27" s="20"/>
      <c r="V27" s="20"/>
      <c r="W27" s="20"/>
      <c r="X27" s="20">
        <v>1</v>
      </c>
      <c r="Y27" s="20">
        <v>1</v>
      </c>
      <c r="Z27" s="20">
        <v>7</v>
      </c>
      <c r="AA27" s="20">
        <v>7</v>
      </c>
      <c r="AD27" s="20">
        <v>2005</v>
      </c>
      <c r="AE27" s="20">
        <v>5</v>
      </c>
      <c r="AF27">
        <f t="shared" si="0"/>
        <v>8</v>
      </c>
    </row>
    <row r="28" spans="1:32" x14ac:dyDescent="0.25">
      <c r="A28" s="102" t="s">
        <v>175</v>
      </c>
      <c r="B28" s="20">
        <v>31</v>
      </c>
      <c r="C28" s="20" t="s">
        <v>162</v>
      </c>
      <c r="D28" s="20">
        <v>2005</v>
      </c>
      <c r="E28" s="20" t="s">
        <v>20</v>
      </c>
      <c r="F28" s="20">
        <v>1</v>
      </c>
      <c r="G28" s="20" t="s">
        <v>20</v>
      </c>
      <c r="H28" s="20" t="s">
        <v>20</v>
      </c>
      <c r="I28" s="20">
        <v>1</v>
      </c>
      <c r="J28" s="20"/>
      <c r="K28" s="20"/>
      <c r="L28" s="20">
        <v>5</v>
      </c>
      <c r="M28" s="20">
        <v>2</v>
      </c>
      <c r="N28" s="20" t="s">
        <v>19</v>
      </c>
      <c r="O28" s="20" t="s">
        <v>20</v>
      </c>
      <c r="P28" s="20" t="s">
        <v>20</v>
      </c>
      <c r="Q28" s="20">
        <v>5</v>
      </c>
      <c r="R28" s="20">
        <v>5</v>
      </c>
      <c r="S28" s="20"/>
      <c r="T28" s="20"/>
      <c r="U28" s="20" t="s">
        <v>25</v>
      </c>
      <c r="V28" s="20"/>
      <c r="W28" s="20"/>
      <c r="X28" s="20">
        <v>1</v>
      </c>
      <c r="Y28" s="20">
        <v>1</v>
      </c>
      <c r="Z28" s="20">
        <v>7</v>
      </c>
      <c r="AA28" s="20">
        <v>7</v>
      </c>
      <c r="AD28" s="20">
        <v>2008</v>
      </c>
      <c r="AE28" s="20">
        <v>9</v>
      </c>
      <c r="AF28">
        <f t="shared" si="0"/>
        <v>5</v>
      </c>
    </row>
    <row r="29" spans="1:32" x14ac:dyDescent="0.25">
      <c r="A29" s="102" t="s">
        <v>176</v>
      </c>
      <c r="B29" s="20">
        <v>27</v>
      </c>
      <c r="C29" s="20" t="s">
        <v>177</v>
      </c>
      <c r="D29" s="20">
        <v>2008</v>
      </c>
      <c r="E29" s="20" t="s">
        <v>20</v>
      </c>
      <c r="F29" s="20">
        <v>1</v>
      </c>
      <c r="G29" s="20" t="s">
        <v>20</v>
      </c>
      <c r="H29" s="20" t="s">
        <v>20</v>
      </c>
      <c r="I29" s="20">
        <v>2</v>
      </c>
      <c r="J29" s="20"/>
      <c r="K29" s="20"/>
      <c r="L29" s="20">
        <v>9</v>
      </c>
      <c r="M29" s="20">
        <v>3</v>
      </c>
      <c r="N29" s="20" t="s">
        <v>19</v>
      </c>
      <c r="O29" s="20" t="s">
        <v>20</v>
      </c>
      <c r="P29" s="20" t="s">
        <v>20</v>
      </c>
      <c r="Q29" s="20">
        <v>5</v>
      </c>
      <c r="R29" s="20">
        <v>9</v>
      </c>
      <c r="S29" s="20" t="s">
        <v>25</v>
      </c>
      <c r="T29" s="20"/>
      <c r="U29" s="20"/>
      <c r="V29" s="20"/>
      <c r="W29" s="20" t="s">
        <v>19</v>
      </c>
      <c r="X29" s="20">
        <v>4</v>
      </c>
      <c r="Y29" s="20">
        <v>4</v>
      </c>
      <c r="Z29" s="20">
        <v>9</v>
      </c>
      <c r="AA29" s="20">
        <v>9</v>
      </c>
      <c r="AD29" s="20" t="s">
        <v>19</v>
      </c>
      <c r="AE29" s="20"/>
    </row>
    <row r="30" spans="1:32" x14ac:dyDescent="0.25">
      <c r="A30" s="102" t="s">
        <v>178</v>
      </c>
      <c r="B30" s="20">
        <v>41</v>
      </c>
      <c r="C30" s="20" t="s">
        <v>177</v>
      </c>
      <c r="D30" s="20" t="s">
        <v>19</v>
      </c>
      <c r="E30" s="20" t="s">
        <v>18</v>
      </c>
      <c r="F30" s="20">
        <v>1</v>
      </c>
      <c r="G30" s="20" t="s">
        <v>20</v>
      </c>
      <c r="H30" s="20"/>
      <c r="I30" s="20">
        <v>3</v>
      </c>
      <c r="J30" s="20"/>
      <c r="K30" s="20" t="s">
        <v>20</v>
      </c>
      <c r="L30" s="20">
        <v>5</v>
      </c>
      <c r="M30" s="20">
        <v>2</v>
      </c>
      <c r="N30" s="20">
        <v>12</v>
      </c>
      <c r="O30" s="20" t="s">
        <v>20</v>
      </c>
      <c r="P30" s="20" t="s">
        <v>20</v>
      </c>
      <c r="Q30" s="20">
        <v>5</v>
      </c>
      <c r="R30" s="20">
        <v>9</v>
      </c>
      <c r="S30" s="20" t="s">
        <v>25</v>
      </c>
      <c r="T30" s="20" t="s">
        <v>25</v>
      </c>
      <c r="U30" s="20"/>
      <c r="V30" s="20"/>
      <c r="W30" s="20"/>
      <c r="X30" s="20">
        <v>1</v>
      </c>
      <c r="Y30" s="20">
        <v>1</v>
      </c>
      <c r="Z30" s="20">
        <v>9</v>
      </c>
      <c r="AA30" s="20">
        <v>9</v>
      </c>
      <c r="AD30" s="20">
        <v>2005</v>
      </c>
      <c r="AE30" s="20">
        <v>7</v>
      </c>
      <c r="AF30">
        <f t="shared" si="0"/>
        <v>8</v>
      </c>
    </row>
    <row r="31" spans="1:32" x14ac:dyDescent="0.25">
      <c r="A31" s="102" t="s">
        <v>179</v>
      </c>
      <c r="B31" s="20">
        <v>28</v>
      </c>
      <c r="C31" s="20" t="s">
        <v>162</v>
      </c>
      <c r="D31" s="20">
        <v>2005</v>
      </c>
      <c r="E31" s="20" t="s">
        <v>18</v>
      </c>
      <c r="F31" s="20">
        <v>1</v>
      </c>
      <c r="G31" s="20" t="s">
        <v>25</v>
      </c>
      <c r="H31" s="20" t="s">
        <v>25</v>
      </c>
      <c r="I31" s="20">
        <v>2</v>
      </c>
      <c r="J31" s="20"/>
      <c r="K31" s="20"/>
      <c r="L31" s="20">
        <v>7</v>
      </c>
      <c r="M31" s="20">
        <v>2</v>
      </c>
      <c r="N31" s="20" t="s">
        <v>19</v>
      </c>
      <c r="O31" s="20" t="s">
        <v>25</v>
      </c>
      <c r="P31" s="20" t="s">
        <v>20</v>
      </c>
      <c r="Q31" s="20">
        <v>5</v>
      </c>
      <c r="R31" s="20">
        <v>8</v>
      </c>
      <c r="S31" s="20" t="s">
        <v>25</v>
      </c>
      <c r="T31" s="20"/>
      <c r="U31" s="20"/>
      <c r="V31" s="20"/>
      <c r="W31" s="20" t="s">
        <v>19</v>
      </c>
      <c r="X31" s="20">
        <v>1</v>
      </c>
      <c r="Y31" s="20">
        <v>1</v>
      </c>
      <c r="Z31" s="20">
        <v>7</v>
      </c>
      <c r="AA31" s="20">
        <v>5</v>
      </c>
      <c r="AD31" s="20">
        <v>2012</v>
      </c>
      <c r="AE31" s="20">
        <v>5</v>
      </c>
      <c r="AF31">
        <f t="shared" si="0"/>
        <v>1</v>
      </c>
    </row>
    <row r="32" spans="1:32" x14ac:dyDescent="0.25">
      <c r="A32" s="102" t="s">
        <v>351</v>
      </c>
      <c r="B32" s="20">
        <v>22</v>
      </c>
      <c r="C32" s="20" t="s">
        <v>162</v>
      </c>
      <c r="D32" s="20">
        <v>2012</v>
      </c>
      <c r="E32" s="20" t="s">
        <v>20</v>
      </c>
      <c r="F32" s="20">
        <v>1</v>
      </c>
      <c r="G32" s="20" t="s">
        <v>19</v>
      </c>
      <c r="H32" s="20"/>
      <c r="I32" s="20"/>
      <c r="J32" s="20"/>
      <c r="K32" s="20"/>
      <c r="L32" s="20">
        <v>5</v>
      </c>
      <c r="M32" s="20">
        <v>2</v>
      </c>
      <c r="N32" s="20">
        <v>17</v>
      </c>
      <c r="O32" s="20" t="s">
        <v>25</v>
      </c>
      <c r="P32" s="20" t="s">
        <v>25</v>
      </c>
      <c r="Q32" s="20">
        <v>5</v>
      </c>
      <c r="R32" s="20">
        <v>9</v>
      </c>
      <c r="S32" s="20"/>
      <c r="T32" s="20" t="s">
        <v>25</v>
      </c>
      <c r="U32" s="20"/>
      <c r="V32" s="20" t="s">
        <v>25</v>
      </c>
      <c r="W32" s="20"/>
      <c r="X32" s="20">
        <v>2</v>
      </c>
      <c r="Y32" s="20">
        <v>1</v>
      </c>
      <c r="Z32" s="20">
        <v>9</v>
      </c>
      <c r="AA32" s="20">
        <v>9</v>
      </c>
      <c r="AD32" s="20">
        <v>2005</v>
      </c>
      <c r="AE32" s="20">
        <v>5</v>
      </c>
      <c r="AF32">
        <f t="shared" si="0"/>
        <v>8</v>
      </c>
    </row>
    <row r="33" spans="1:32" x14ac:dyDescent="0.25">
      <c r="A33" s="102" t="s">
        <v>497</v>
      </c>
      <c r="B33" s="20">
        <v>25</v>
      </c>
      <c r="C33" s="20" t="s">
        <v>180</v>
      </c>
      <c r="D33" s="20">
        <v>2005</v>
      </c>
      <c r="E33" s="20" t="s">
        <v>577</v>
      </c>
      <c r="F33" s="20">
        <v>1</v>
      </c>
      <c r="G33" s="20" t="s">
        <v>20</v>
      </c>
      <c r="H33" s="20" t="s">
        <v>25</v>
      </c>
      <c r="I33" s="20">
        <v>2</v>
      </c>
      <c r="J33" s="20"/>
      <c r="K33" s="20"/>
      <c r="L33" s="20">
        <v>5</v>
      </c>
      <c r="M33" s="20">
        <v>2</v>
      </c>
      <c r="N33" s="20">
        <v>17</v>
      </c>
      <c r="O33" s="20" t="s">
        <v>25</v>
      </c>
      <c r="P33" s="20" t="s">
        <v>19</v>
      </c>
      <c r="Q33" s="20">
        <v>2</v>
      </c>
      <c r="R33" s="20">
        <v>5</v>
      </c>
      <c r="S33" s="20"/>
      <c r="T33" s="20" t="s">
        <v>25</v>
      </c>
      <c r="U33" s="20"/>
      <c r="V33" s="20"/>
      <c r="W33" s="20"/>
      <c r="X33" s="20">
        <v>1</v>
      </c>
      <c r="Y33" s="20">
        <v>1</v>
      </c>
      <c r="Z33" s="20">
        <v>5</v>
      </c>
      <c r="AA33" s="20">
        <v>5</v>
      </c>
      <c r="AD33" s="20">
        <v>2010</v>
      </c>
      <c r="AE33" s="20">
        <v>6</v>
      </c>
      <c r="AF33">
        <f t="shared" si="0"/>
        <v>3</v>
      </c>
    </row>
    <row r="34" spans="1:32" x14ac:dyDescent="0.25">
      <c r="A34" s="102" t="s">
        <v>181</v>
      </c>
      <c r="B34" s="20">
        <v>39</v>
      </c>
      <c r="C34" s="20" t="s">
        <v>173</v>
      </c>
      <c r="D34" s="20">
        <v>2010</v>
      </c>
      <c r="E34" s="20" t="s">
        <v>20</v>
      </c>
      <c r="F34" s="20">
        <v>1</v>
      </c>
      <c r="G34" s="20" t="s">
        <v>20</v>
      </c>
      <c r="H34" s="20" t="s">
        <v>25</v>
      </c>
      <c r="I34" s="20">
        <v>3</v>
      </c>
      <c r="J34" s="20"/>
      <c r="K34" s="20"/>
      <c r="L34" s="20">
        <v>6</v>
      </c>
      <c r="M34" s="20">
        <v>3</v>
      </c>
      <c r="N34" s="20">
        <v>19</v>
      </c>
      <c r="O34" s="20" t="s">
        <v>19</v>
      </c>
      <c r="P34" s="20" t="s">
        <v>25</v>
      </c>
      <c r="Q34" s="20">
        <v>5</v>
      </c>
      <c r="R34" s="20">
        <v>7</v>
      </c>
      <c r="S34" s="20"/>
      <c r="T34" s="20" t="s">
        <v>25</v>
      </c>
      <c r="U34" s="20"/>
      <c r="V34" s="20"/>
      <c r="W34" s="20"/>
      <c r="X34" s="20">
        <v>1</v>
      </c>
      <c r="Y34" s="20">
        <v>1</v>
      </c>
      <c r="Z34" s="20">
        <v>5</v>
      </c>
      <c r="AA34" s="20">
        <v>8</v>
      </c>
      <c r="AD34" s="20">
        <v>2006</v>
      </c>
      <c r="AE34" s="20">
        <v>5</v>
      </c>
      <c r="AF34">
        <f t="shared" si="0"/>
        <v>7</v>
      </c>
    </row>
    <row r="35" spans="1:32" x14ac:dyDescent="0.25">
      <c r="A35" s="102" t="s">
        <v>182</v>
      </c>
      <c r="B35" s="20">
        <v>30</v>
      </c>
      <c r="C35" s="20" t="s">
        <v>19</v>
      </c>
      <c r="D35" s="20">
        <v>2006</v>
      </c>
      <c r="E35" s="20" t="s">
        <v>20</v>
      </c>
      <c r="F35" s="20">
        <v>1</v>
      </c>
      <c r="G35" s="20" t="s">
        <v>20</v>
      </c>
      <c r="H35" s="20" t="s">
        <v>20</v>
      </c>
      <c r="I35" s="20">
        <v>2</v>
      </c>
      <c r="J35" s="20"/>
      <c r="K35" s="20" t="s">
        <v>20</v>
      </c>
      <c r="L35" s="20">
        <v>5</v>
      </c>
      <c r="M35" s="20">
        <v>2</v>
      </c>
      <c r="N35" s="20">
        <v>12</v>
      </c>
      <c r="O35" s="20" t="s">
        <v>19</v>
      </c>
      <c r="P35" s="20" t="s">
        <v>25</v>
      </c>
      <c r="Q35" s="20">
        <v>3</v>
      </c>
      <c r="R35" s="20">
        <v>5</v>
      </c>
      <c r="S35" s="20"/>
      <c r="T35" s="20"/>
      <c r="U35" s="20"/>
      <c r="V35" s="20"/>
      <c r="W35" s="20" t="s">
        <v>19</v>
      </c>
      <c r="X35" s="20">
        <v>1</v>
      </c>
      <c r="Y35" s="20">
        <v>1</v>
      </c>
      <c r="Z35" s="20">
        <v>9</v>
      </c>
      <c r="AA35" s="20">
        <v>9</v>
      </c>
      <c r="AD35" s="20">
        <v>2009</v>
      </c>
      <c r="AE35" s="20">
        <v>4</v>
      </c>
      <c r="AF35">
        <f t="shared" si="0"/>
        <v>4</v>
      </c>
    </row>
    <row r="36" spans="1:32" x14ac:dyDescent="0.25">
      <c r="A36" s="102" t="s">
        <v>352</v>
      </c>
      <c r="B36" s="20">
        <v>35</v>
      </c>
      <c r="C36" s="20" t="s">
        <v>183</v>
      </c>
      <c r="D36" s="20">
        <v>2009</v>
      </c>
      <c r="E36" s="20" t="s">
        <v>20</v>
      </c>
      <c r="F36" s="20">
        <v>1</v>
      </c>
      <c r="G36" s="20" t="s">
        <v>20</v>
      </c>
      <c r="H36" s="20" t="s">
        <v>20</v>
      </c>
      <c r="I36" s="20"/>
      <c r="J36" s="20"/>
      <c r="K36" s="20"/>
      <c r="L36" s="20">
        <v>4</v>
      </c>
      <c r="M36" s="20">
        <v>3</v>
      </c>
      <c r="N36" s="20">
        <v>20</v>
      </c>
      <c r="O36" s="20" t="s">
        <v>25</v>
      </c>
      <c r="P36" s="20" t="s">
        <v>19</v>
      </c>
      <c r="Q36" s="20">
        <v>2</v>
      </c>
      <c r="R36" s="20">
        <v>8</v>
      </c>
      <c r="S36" s="20"/>
      <c r="T36" s="20"/>
      <c r="U36" s="20"/>
      <c r="V36" s="20"/>
      <c r="W36" s="20" t="s">
        <v>19</v>
      </c>
      <c r="X36" s="20">
        <v>1</v>
      </c>
      <c r="Y36" s="20">
        <v>1</v>
      </c>
      <c r="Z36" s="20">
        <v>8</v>
      </c>
      <c r="AA36" s="20">
        <v>8</v>
      </c>
      <c r="AD36" s="20">
        <v>2012</v>
      </c>
      <c r="AE36" s="20">
        <v>5</v>
      </c>
      <c r="AF36">
        <f t="shared" si="0"/>
        <v>1</v>
      </c>
    </row>
    <row r="37" spans="1:32" x14ac:dyDescent="0.25">
      <c r="A37" s="102" t="s">
        <v>467</v>
      </c>
      <c r="B37" s="20">
        <v>24</v>
      </c>
      <c r="C37" s="20" t="s">
        <v>162</v>
      </c>
      <c r="D37" s="20">
        <v>2012</v>
      </c>
      <c r="E37" s="20" t="s">
        <v>20</v>
      </c>
      <c r="F37" s="20">
        <v>1</v>
      </c>
      <c r="G37" s="20" t="s">
        <v>19</v>
      </c>
      <c r="H37" s="20"/>
      <c r="I37" s="20"/>
      <c r="J37" s="20"/>
      <c r="K37" s="20"/>
      <c r="L37" s="20">
        <v>5</v>
      </c>
      <c r="M37" s="20">
        <v>2</v>
      </c>
      <c r="N37" s="20">
        <v>18</v>
      </c>
      <c r="O37" s="20" t="s">
        <v>25</v>
      </c>
      <c r="P37" s="20" t="s">
        <v>19</v>
      </c>
      <c r="Q37" s="20">
        <v>1</v>
      </c>
      <c r="R37" s="20">
        <v>5</v>
      </c>
      <c r="S37" s="20"/>
      <c r="T37" s="20"/>
      <c r="U37" s="20"/>
      <c r="V37" s="20"/>
      <c r="W37" s="20" t="s">
        <v>19</v>
      </c>
      <c r="X37" s="20">
        <v>1</v>
      </c>
      <c r="Y37" s="20">
        <v>1</v>
      </c>
      <c r="Z37" s="20">
        <v>9</v>
      </c>
      <c r="AA37" s="20">
        <v>9</v>
      </c>
      <c r="AD37" s="20">
        <v>2007</v>
      </c>
      <c r="AE37" s="20">
        <v>5</v>
      </c>
      <c r="AF37">
        <f t="shared" si="0"/>
        <v>6</v>
      </c>
    </row>
    <row r="38" spans="1:32" x14ac:dyDescent="0.25">
      <c r="A38" s="102" t="s">
        <v>312</v>
      </c>
      <c r="B38" s="20">
        <v>28</v>
      </c>
      <c r="C38" s="20" t="s">
        <v>162</v>
      </c>
      <c r="D38" s="20">
        <v>2007</v>
      </c>
      <c r="E38" s="20" t="s">
        <v>18</v>
      </c>
      <c r="F38" s="20">
        <v>1</v>
      </c>
      <c r="G38" s="20" t="s">
        <v>20</v>
      </c>
      <c r="H38" s="20" t="s">
        <v>20</v>
      </c>
      <c r="I38" s="20">
        <v>1</v>
      </c>
      <c r="J38" s="20"/>
      <c r="K38" s="20"/>
      <c r="L38" s="20">
        <v>5</v>
      </c>
      <c r="M38" s="20">
        <v>2</v>
      </c>
      <c r="N38" s="20">
        <v>18</v>
      </c>
      <c r="O38" s="20" t="s">
        <v>20</v>
      </c>
      <c r="P38" s="20" t="s">
        <v>20</v>
      </c>
      <c r="Q38" s="20">
        <v>2</v>
      </c>
      <c r="R38" s="20">
        <v>5</v>
      </c>
      <c r="S38" s="20"/>
      <c r="T38" s="20" t="s">
        <v>25</v>
      </c>
      <c r="U38" s="20"/>
      <c r="V38" s="20"/>
      <c r="W38" s="20"/>
      <c r="X38" s="20">
        <v>1</v>
      </c>
      <c r="Y38" s="20">
        <v>1</v>
      </c>
      <c r="Z38" s="20">
        <v>5</v>
      </c>
      <c r="AA38" s="20">
        <v>5</v>
      </c>
      <c r="AD38" s="20">
        <v>2005</v>
      </c>
      <c r="AE38" s="20">
        <v>5</v>
      </c>
      <c r="AF38">
        <f t="shared" si="0"/>
        <v>8</v>
      </c>
    </row>
    <row r="39" spans="1:32" x14ac:dyDescent="0.25">
      <c r="A39" s="102" t="s">
        <v>315</v>
      </c>
      <c r="B39" s="20">
        <v>37</v>
      </c>
      <c r="C39" s="20" t="s">
        <v>316</v>
      </c>
      <c r="D39" s="20">
        <v>2005</v>
      </c>
      <c r="E39" s="20" t="s">
        <v>577</v>
      </c>
      <c r="F39" s="20">
        <v>1</v>
      </c>
      <c r="G39" s="20" t="s">
        <v>20</v>
      </c>
      <c r="H39" s="20"/>
      <c r="I39" s="20">
        <v>3</v>
      </c>
      <c r="J39" s="20"/>
      <c r="K39" s="20"/>
      <c r="L39" s="20">
        <v>5</v>
      </c>
      <c r="M39" s="20">
        <v>1</v>
      </c>
      <c r="N39" s="20">
        <v>5</v>
      </c>
      <c r="O39" s="20" t="s">
        <v>20</v>
      </c>
      <c r="P39" s="20" t="s">
        <v>20</v>
      </c>
      <c r="Q39" s="20">
        <v>3</v>
      </c>
      <c r="R39" s="20">
        <v>9</v>
      </c>
      <c r="S39" s="20"/>
      <c r="T39" s="20"/>
      <c r="U39" s="20"/>
      <c r="V39" s="20" t="s">
        <v>25</v>
      </c>
      <c r="W39" s="20"/>
      <c r="X39" s="20">
        <v>1</v>
      </c>
      <c r="Y39" s="20">
        <v>1</v>
      </c>
      <c r="Z39" s="20">
        <v>9</v>
      </c>
      <c r="AA39" s="20">
        <v>9</v>
      </c>
      <c r="AD39" s="20">
        <v>2012</v>
      </c>
      <c r="AE39" s="20">
        <v>5</v>
      </c>
      <c r="AF39">
        <f t="shared" si="0"/>
        <v>1</v>
      </c>
    </row>
    <row r="40" spans="1:32" x14ac:dyDescent="0.25">
      <c r="A40" s="102" t="s">
        <v>353</v>
      </c>
      <c r="B40" s="20">
        <v>36</v>
      </c>
      <c r="C40" s="20" t="s">
        <v>317</v>
      </c>
      <c r="D40" s="20">
        <v>2012</v>
      </c>
      <c r="E40" s="20" t="s">
        <v>20</v>
      </c>
      <c r="F40" s="20">
        <v>1</v>
      </c>
      <c r="G40" s="20" t="s">
        <v>20</v>
      </c>
      <c r="H40" s="20"/>
      <c r="I40" s="20">
        <v>1</v>
      </c>
      <c r="J40" s="20"/>
      <c r="K40" s="20"/>
      <c r="L40" s="20">
        <v>5</v>
      </c>
      <c r="M40" s="20">
        <v>1</v>
      </c>
      <c r="N40" s="20">
        <v>28</v>
      </c>
      <c r="O40" s="20" t="s">
        <v>19</v>
      </c>
      <c r="P40" s="20" t="s">
        <v>19</v>
      </c>
      <c r="Q40" s="20">
        <v>3</v>
      </c>
      <c r="R40" s="20">
        <v>5</v>
      </c>
      <c r="S40" s="20"/>
      <c r="T40" s="20" t="s">
        <v>25</v>
      </c>
      <c r="U40" s="20"/>
      <c r="V40" s="20"/>
      <c r="W40" s="20"/>
      <c r="X40" s="20">
        <v>1</v>
      </c>
      <c r="Y40" s="20">
        <v>3</v>
      </c>
      <c r="Z40" s="20">
        <v>7</v>
      </c>
      <c r="AA40" s="20">
        <v>9</v>
      </c>
      <c r="AD40" s="20">
        <v>2004</v>
      </c>
      <c r="AE40" s="20">
        <v>8</v>
      </c>
      <c r="AF40">
        <f t="shared" si="0"/>
        <v>9</v>
      </c>
    </row>
    <row r="41" spans="1:32" x14ac:dyDescent="0.25">
      <c r="A41" s="102" t="s">
        <v>355</v>
      </c>
      <c r="B41" s="20">
        <v>29</v>
      </c>
      <c r="C41" s="20" t="s">
        <v>180</v>
      </c>
      <c r="D41" s="20">
        <v>2004</v>
      </c>
      <c r="E41" s="20" t="s">
        <v>20</v>
      </c>
      <c r="F41" s="20">
        <v>1</v>
      </c>
      <c r="G41" s="20" t="s">
        <v>20</v>
      </c>
      <c r="H41" s="20" t="s">
        <v>20</v>
      </c>
      <c r="I41" s="20">
        <v>2</v>
      </c>
      <c r="J41" s="20"/>
      <c r="K41" s="20"/>
      <c r="L41" s="20">
        <v>8</v>
      </c>
      <c r="M41" s="20">
        <v>2</v>
      </c>
      <c r="N41" s="20">
        <v>15</v>
      </c>
      <c r="O41" s="20" t="s">
        <v>20</v>
      </c>
      <c r="P41" s="20" t="s">
        <v>19</v>
      </c>
      <c r="Q41" s="20">
        <v>2</v>
      </c>
      <c r="R41" s="20">
        <v>9</v>
      </c>
      <c r="S41" s="20"/>
      <c r="T41" s="20"/>
      <c r="U41" s="20"/>
      <c r="V41" s="20"/>
      <c r="W41" s="20" t="s">
        <v>19</v>
      </c>
      <c r="X41" s="20">
        <v>5</v>
      </c>
      <c r="Y41" s="20">
        <v>1</v>
      </c>
      <c r="Z41" s="20">
        <v>9</v>
      </c>
      <c r="AA41" s="20">
        <v>9</v>
      </c>
      <c r="AD41" s="20">
        <v>2004</v>
      </c>
      <c r="AE41" s="20">
        <v>5</v>
      </c>
      <c r="AF41">
        <f t="shared" si="0"/>
        <v>9</v>
      </c>
    </row>
    <row r="42" spans="1:32" x14ac:dyDescent="0.25">
      <c r="A42" s="102" t="s">
        <v>341</v>
      </c>
      <c r="B42" s="20">
        <v>43</v>
      </c>
      <c r="C42" s="20" t="s">
        <v>318</v>
      </c>
      <c r="D42" s="20">
        <v>2004</v>
      </c>
      <c r="E42" s="20" t="s">
        <v>20</v>
      </c>
      <c r="F42" s="20" t="s">
        <v>338</v>
      </c>
      <c r="G42" s="20" t="s">
        <v>20</v>
      </c>
      <c r="H42" s="20" t="s">
        <v>20</v>
      </c>
      <c r="I42" s="20">
        <v>3</v>
      </c>
      <c r="J42" s="20"/>
      <c r="K42" s="20"/>
      <c r="L42" s="20">
        <v>5</v>
      </c>
      <c r="M42" s="20">
        <v>3</v>
      </c>
      <c r="N42" s="20" t="s">
        <v>19</v>
      </c>
      <c r="O42" s="20" t="s">
        <v>20</v>
      </c>
      <c r="P42" s="20" t="s">
        <v>19</v>
      </c>
      <c r="Q42" s="20">
        <v>3</v>
      </c>
      <c r="R42" s="20">
        <v>2</v>
      </c>
      <c r="S42" s="20" t="s">
        <v>25</v>
      </c>
      <c r="T42" s="20" t="s">
        <v>25</v>
      </c>
      <c r="U42" s="20"/>
      <c r="V42" s="20" t="s">
        <v>25</v>
      </c>
      <c r="W42" s="20"/>
      <c r="X42" s="20">
        <v>1</v>
      </c>
      <c r="Y42" s="20">
        <v>1</v>
      </c>
      <c r="Z42" s="20">
        <v>9</v>
      </c>
      <c r="AA42" s="20">
        <v>9</v>
      </c>
      <c r="AD42" s="20">
        <v>2012</v>
      </c>
      <c r="AE42" s="20">
        <v>5</v>
      </c>
      <c r="AF42">
        <f t="shared" si="0"/>
        <v>1</v>
      </c>
    </row>
    <row r="43" spans="1:32" x14ac:dyDescent="0.25">
      <c r="A43" s="102" t="s">
        <v>342</v>
      </c>
      <c r="B43" s="20">
        <v>33</v>
      </c>
      <c r="C43" s="20" t="s">
        <v>319</v>
      </c>
      <c r="D43" s="20">
        <v>2012</v>
      </c>
      <c r="E43" s="20" t="s">
        <v>18</v>
      </c>
      <c r="F43" s="20">
        <v>2</v>
      </c>
      <c r="G43" s="20" t="s">
        <v>19</v>
      </c>
      <c r="H43" s="20"/>
      <c r="I43" s="20"/>
      <c r="J43" s="20"/>
      <c r="K43" s="20"/>
      <c r="L43" s="20">
        <v>5</v>
      </c>
      <c r="M43" s="20">
        <v>3</v>
      </c>
      <c r="N43" s="20">
        <v>16</v>
      </c>
      <c r="O43" s="20" t="s">
        <v>19</v>
      </c>
      <c r="P43" s="20" t="s">
        <v>20</v>
      </c>
      <c r="Q43" s="20">
        <v>2</v>
      </c>
      <c r="R43" s="20">
        <v>5</v>
      </c>
      <c r="S43" s="20"/>
      <c r="T43" s="20"/>
      <c r="U43" s="20"/>
      <c r="V43" s="20"/>
      <c r="W43" s="20" t="s">
        <v>19</v>
      </c>
      <c r="X43" s="20">
        <v>1</v>
      </c>
      <c r="Y43" s="20">
        <v>1</v>
      </c>
      <c r="Z43" s="20">
        <v>9</v>
      </c>
      <c r="AA43" s="20">
        <v>9</v>
      </c>
      <c r="AD43" s="20">
        <v>2008</v>
      </c>
      <c r="AE43" s="20">
        <v>5</v>
      </c>
      <c r="AF43">
        <f t="shared" si="0"/>
        <v>5</v>
      </c>
    </row>
    <row r="44" spans="1:32" x14ac:dyDescent="0.25">
      <c r="A44" s="102" t="s">
        <v>320</v>
      </c>
      <c r="B44" s="20">
        <v>25</v>
      </c>
      <c r="C44" s="20" t="s">
        <v>321</v>
      </c>
      <c r="D44" s="20">
        <v>2008</v>
      </c>
      <c r="E44" s="20" t="s">
        <v>18</v>
      </c>
      <c r="F44" s="20">
        <v>2</v>
      </c>
      <c r="G44" s="20" t="s">
        <v>20</v>
      </c>
      <c r="H44" s="20" t="s">
        <v>20</v>
      </c>
      <c r="I44" s="20">
        <v>2</v>
      </c>
      <c r="J44" s="20"/>
      <c r="K44" s="20"/>
      <c r="L44" s="20">
        <v>5</v>
      </c>
      <c r="M44" s="20">
        <v>3</v>
      </c>
      <c r="N44" s="20">
        <v>10</v>
      </c>
      <c r="O44" s="20" t="s">
        <v>19</v>
      </c>
      <c r="P44" s="20" t="s">
        <v>20</v>
      </c>
      <c r="Q44" s="20">
        <v>3</v>
      </c>
      <c r="R44" s="20">
        <v>9</v>
      </c>
      <c r="S44" s="20"/>
      <c r="T44" s="20"/>
      <c r="U44" s="20" t="s">
        <v>25</v>
      </c>
      <c r="V44" s="20"/>
      <c r="W44" s="20"/>
      <c r="X44" s="20">
        <v>4</v>
      </c>
      <c r="Y44" s="20">
        <v>4</v>
      </c>
      <c r="Z44" s="20">
        <v>9</v>
      </c>
      <c r="AA44" s="20">
        <v>9</v>
      </c>
      <c r="AD44" s="20">
        <v>2007</v>
      </c>
      <c r="AE44" s="20">
        <v>1</v>
      </c>
      <c r="AF44">
        <f t="shared" si="0"/>
        <v>6</v>
      </c>
    </row>
    <row r="45" spans="1:32" x14ac:dyDescent="0.25">
      <c r="A45" s="102" t="s">
        <v>322</v>
      </c>
      <c r="B45" s="20">
        <v>36</v>
      </c>
      <c r="C45" s="20" t="s">
        <v>162</v>
      </c>
      <c r="D45" s="20">
        <v>2007</v>
      </c>
      <c r="E45" s="20" t="s">
        <v>18</v>
      </c>
      <c r="F45" s="20">
        <v>2</v>
      </c>
      <c r="G45" s="20" t="s">
        <v>20</v>
      </c>
      <c r="H45" s="20" t="s">
        <v>20</v>
      </c>
      <c r="I45" s="20">
        <v>2</v>
      </c>
      <c r="J45" s="20"/>
      <c r="K45" s="20"/>
      <c r="L45" s="20">
        <v>1</v>
      </c>
      <c r="M45" s="20">
        <v>1</v>
      </c>
      <c r="N45" s="20">
        <v>14</v>
      </c>
      <c r="O45" s="20" t="s">
        <v>20</v>
      </c>
      <c r="P45" s="20" t="s">
        <v>20</v>
      </c>
      <c r="Q45" s="20">
        <v>3</v>
      </c>
      <c r="R45" s="20">
        <v>8</v>
      </c>
      <c r="S45" s="20"/>
      <c r="T45" s="20"/>
      <c r="U45" s="20"/>
      <c r="V45" s="20"/>
      <c r="W45" s="20" t="s">
        <v>19</v>
      </c>
      <c r="X45" s="20">
        <v>1</v>
      </c>
      <c r="Y45" s="20">
        <v>1</v>
      </c>
      <c r="Z45" s="20">
        <v>8</v>
      </c>
      <c r="AA45" s="20">
        <v>8</v>
      </c>
      <c r="AD45" s="20">
        <v>2009</v>
      </c>
      <c r="AE45" s="20">
        <v>7</v>
      </c>
      <c r="AF45">
        <f t="shared" si="0"/>
        <v>4</v>
      </c>
    </row>
    <row r="46" spans="1:32" x14ac:dyDescent="0.25">
      <c r="A46" s="102" t="s">
        <v>323</v>
      </c>
      <c r="B46" s="20">
        <v>30</v>
      </c>
      <c r="C46" s="20" t="s">
        <v>324</v>
      </c>
      <c r="D46" s="20">
        <v>2009</v>
      </c>
      <c r="E46" s="20" t="s">
        <v>18</v>
      </c>
      <c r="F46" s="20">
        <v>1</v>
      </c>
      <c r="G46" s="20" t="s">
        <v>20</v>
      </c>
      <c r="H46" s="20" t="s">
        <v>20</v>
      </c>
      <c r="I46" s="20">
        <v>2</v>
      </c>
      <c r="J46" s="20"/>
      <c r="K46" s="20"/>
      <c r="L46" s="20">
        <v>7</v>
      </c>
      <c r="M46" s="20">
        <v>3</v>
      </c>
      <c r="N46" s="20">
        <v>18</v>
      </c>
      <c r="O46" s="20" t="s">
        <v>20</v>
      </c>
      <c r="P46" s="20" t="s">
        <v>19</v>
      </c>
      <c r="Q46" s="20">
        <v>3</v>
      </c>
      <c r="R46" s="20">
        <v>5</v>
      </c>
      <c r="S46" s="20"/>
      <c r="T46" s="20" t="s">
        <v>25</v>
      </c>
      <c r="U46" s="20"/>
      <c r="V46" s="20"/>
      <c r="W46" s="20"/>
      <c r="X46" s="20">
        <v>1</v>
      </c>
      <c r="Y46" s="20">
        <v>1</v>
      </c>
      <c r="Z46" s="20">
        <v>5</v>
      </c>
      <c r="AA46" s="20">
        <v>5</v>
      </c>
      <c r="AD46" s="20">
        <v>2006</v>
      </c>
      <c r="AE46" s="20">
        <v>9</v>
      </c>
      <c r="AF46">
        <f t="shared" si="0"/>
        <v>7</v>
      </c>
    </row>
    <row r="47" spans="1:32" x14ac:dyDescent="0.25">
      <c r="A47" s="102" t="s">
        <v>325</v>
      </c>
      <c r="B47" s="20">
        <v>22</v>
      </c>
      <c r="C47" s="20" t="s">
        <v>326</v>
      </c>
      <c r="D47" s="20">
        <v>2006</v>
      </c>
      <c r="E47" s="20" t="s">
        <v>20</v>
      </c>
      <c r="F47" s="20">
        <v>1</v>
      </c>
      <c r="G47" s="20" t="s">
        <v>19</v>
      </c>
      <c r="H47" s="20"/>
      <c r="I47" s="20"/>
      <c r="J47" s="20"/>
      <c r="K47" s="20"/>
      <c r="L47" s="20">
        <v>9</v>
      </c>
      <c r="M47" s="20">
        <v>2</v>
      </c>
      <c r="N47" s="20">
        <v>22</v>
      </c>
      <c r="O47" s="20" t="s">
        <v>20</v>
      </c>
      <c r="P47" s="20" t="s">
        <v>20</v>
      </c>
      <c r="Q47" s="20">
        <v>2</v>
      </c>
      <c r="R47" s="20">
        <v>5</v>
      </c>
      <c r="S47" s="20"/>
      <c r="T47" s="20"/>
      <c r="U47" s="20"/>
      <c r="V47" s="20"/>
      <c r="W47" s="20" t="s">
        <v>19</v>
      </c>
      <c r="X47" s="20">
        <v>1</v>
      </c>
      <c r="Y47" s="20">
        <v>1</v>
      </c>
      <c r="Z47" s="20">
        <v>5</v>
      </c>
      <c r="AA47" s="20">
        <v>9</v>
      </c>
      <c r="AD47" s="20">
        <v>2009</v>
      </c>
      <c r="AE47" s="20">
        <v>5</v>
      </c>
      <c r="AF47">
        <f t="shared" si="0"/>
        <v>4</v>
      </c>
    </row>
    <row r="48" spans="1:32" x14ac:dyDescent="0.25">
      <c r="A48" s="102" t="s">
        <v>463</v>
      </c>
      <c r="B48" s="20">
        <v>29</v>
      </c>
      <c r="C48" s="20" t="s">
        <v>316</v>
      </c>
      <c r="D48" s="20">
        <v>2009</v>
      </c>
      <c r="E48" s="20" t="s">
        <v>18</v>
      </c>
      <c r="F48" s="20">
        <v>1</v>
      </c>
      <c r="G48" s="20" t="s">
        <v>20</v>
      </c>
      <c r="H48" s="20" t="s">
        <v>20</v>
      </c>
      <c r="I48" s="20">
        <v>1</v>
      </c>
      <c r="J48" s="20"/>
      <c r="K48" s="20"/>
      <c r="L48" s="20">
        <v>5</v>
      </c>
      <c r="M48" s="20">
        <v>1</v>
      </c>
      <c r="N48" s="20">
        <v>16</v>
      </c>
      <c r="O48" s="20" t="s">
        <v>19</v>
      </c>
      <c r="P48" s="20" t="s">
        <v>20</v>
      </c>
      <c r="Q48" s="20">
        <v>3</v>
      </c>
      <c r="R48" s="20">
        <v>6</v>
      </c>
      <c r="S48" s="20"/>
      <c r="T48" s="20" t="s">
        <v>25</v>
      </c>
      <c r="U48" s="20"/>
      <c r="V48" s="20"/>
      <c r="W48" s="20"/>
      <c r="X48" s="20">
        <v>1</v>
      </c>
      <c r="Y48" s="20">
        <v>3</v>
      </c>
      <c r="Z48" s="20">
        <v>8</v>
      </c>
      <c r="AA48" s="20">
        <v>6</v>
      </c>
      <c r="AD48" s="20">
        <v>2006</v>
      </c>
      <c r="AE48" s="20">
        <v>7</v>
      </c>
      <c r="AF48">
        <f t="shared" si="0"/>
        <v>7</v>
      </c>
    </row>
    <row r="49" spans="1:32" x14ac:dyDescent="0.25">
      <c r="A49" s="102" t="s">
        <v>327</v>
      </c>
      <c r="B49" s="20">
        <v>47</v>
      </c>
      <c r="C49" s="20" t="s">
        <v>173</v>
      </c>
      <c r="D49" s="20">
        <v>2006</v>
      </c>
      <c r="E49" s="20" t="s">
        <v>18</v>
      </c>
      <c r="F49" s="20">
        <v>1</v>
      </c>
      <c r="G49" s="20" t="s">
        <v>20</v>
      </c>
      <c r="H49" s="20"/>
      <c r="I49" s="20">
        <v>1</v>
      </c>
      <c r="J49" s="20"/>
      <c r="K49" s="20"/>
      <c r="L49" s="20">
        <v>7</v>
      </c>
      <c r="M49" s="20">
        <v>3</v>
      </c>
      <c r="N49" s="20">
        <v>20</v>
      </c>
      <c r="O49" s="20" t="s">
        <v>20</v>
      </c>
      <c r="P49" s="20" t="s">
        <v>20</v>
      </c>
      <c r="Q49" s="20">
        <v>4</v>
      </c>
      <c r="R49" s="20">
        <v>3</v>
      </c>
      <c r="S49" s="20"/>
      <c r="T49" s="20" t="s">
        <v>25</v>
      </c>
      <c r="U49" s="20"/>
      <c r="V49" s="20"/>
      <c r="W49" s="20"/>
      <c r="X49" s="20">
        <v>3</v>
      </c>
      <c r="Y49" s="20">
        <v>1</v>
      </c>
      <c r="Z49" s="20">
        <v>7</v>
      </c>
      <c r="AA49" s="20">
        <v>9</v>
      </c>
      <c r="AD49" s="20">
        <v>2006</v>
      </c>
      <c r="AE49" s="20">
        <v>5</v>
      </c>
      <c r="AF49">
        <f t="shared" si="0"/>
        <v>7</v>
      </c>
    </row>
    <row r="50" spans="1:32" x14ac:dyDescent="0.25">
      <c r="A50" s="102" t="s">
        <v>328</v>
      </c>
      <c r="B50" s="20">
        <v>31</v>
      </c>
      <c r="C50" s="20" t="s">
        <v>162</v>
      </c>
      <c r="D50" s="20">
        <v>2006</v>
      </c>
      <c r="E50" s="20" t="s">
        <v>18</v>
      </c>
      <c r="F50" s="20">
        <v>1</v>
      </c>
      <c r="G50" s="20" t="s">
        <v>20</v>
      </c>
      <c r="H50" s="20" t="s">
        <v>20</v>
      </c>
      <c r="I50" s="20">
        <v>2</v>
      </c>
      <c r="J50" s="20"/>
      <c r="K50" s="20" t="s">
        <v>20</v>
      </c>
      <c r="L50" s="20">
        <v>5</v>
      </c>
      <c r="M50" s="20">
        <v>3</v>
      </c>
      <c r="N50" s="20">
        <v>16</v>
      </c>
      <c r="O50" s="20" t="s">
        <v>20</v>
      </c>
      <c r="P50" s="20" t="s">
        <v>20</v>
      </c>
      <c r="Q50" s="20">
        <v>3</v>
      </c>
      <c r="R50" s="20">
        <v>9</v>
      </c>
      <c r="S50" s="20"/>
      <c r="T50" s="20" t="s">
        <v>25</v>
      </c>
      <c r="U50" s="20"/>
      <c r="V50" s="20"/>
      <c r="W50" s="20"/>
      <c r="X50" s="20">
        <v>5</v>
      </c>
      <c r="Y50" s="20">
        <v>1</v>
      </c>
      <c r="Z50" s="20">
        <v>9</v>
      </c>
      <c r="AA50" s="20">
        <v>9</v>
      </c>
      <c r="AD50" s="20">
        <v>2005</v>
      </c>
      <c r="AE50" s="20">
        <v>5</v>
      </c>
      <c r="AF50">
        <f t="shared" si="0"/>
        <v>8</v>
      </c>
    </row>
    <row r="51" spans="1:32" x14ac:dyDescent="0.25">
      <c r="A51" s="102" t="s">
        <v>329</v>
      </c>
      <c r="B51" s="20">
        <v>29</v>
      </c>
      <c r="C51" s="20" t="s">
        <v>162</v>
      </c>
      <c r="D51" s="20">
        <v>2005</v>
      </c>
      <c r="E51" s="20" t="s">
        <v>20</v>
      </c>
      <c r="F51" s="20">
        <v>2</v>
      </c>
      <c r="G51" s="20" t="s">
        <v>20</v>
      </c>
      <c r="H51" s="20" t="s">
        <v>20</v>
      </c>
      <c r="I51" s="20">
        <v>3</v>
      </c>
      <c r="J51" s="20"/>
      <c r="K51" s="20"/>
      <c r="L51" s="20">
        <v>5</v>
      </c>
      <c r="M51" s="20">
        <v>2</v>
      </c>
      <c r="N51" s="20" t="s">
        <v>19</v>
      </c>
      <c r="O51" s="20" t="s">
        <v>20</v>
      </c>
      <c r="P51" s="20" t="s">
        <v>20</v>
      </c>
      <c r="Q51" s="20">
        <v>2</v>
      </c>
      <c r="R51" s="20">
        <v>5</v>
      </c>
      <c r="S51" s="20"/>
      <c r="T51" s="20"/>
      <c r="U51" s="20"/>
      <c r="V51" s="20"/>
      <c r="W51" s="20" t="s">
        <v>19</v>
      </c>
      <c r="X51" s="20">
        <v>5</v>
      </c>
      <c r="Y51" s="20">
        <v>1</v>
      </c>
      <c r="Z51" s="20">
        <v>5</v>
      </c>
      <c r="AA51" s="20">
        <v>9</v>
      </c>
      <c r="AD51" s="20">
        <v>2012</v>
      </c>
      <c r="AE51" s="20">
        <v>5</v>
      </c>
      <c r="AF51">
        <f t="shared" si="0"/>
        <v>1</v>
      </c>
    </row>
    <row r="52" spans="1:32" x14ac:dyDescent="0.25">
      <c r="A52" s="102" t="s">
        <v>330</v>
      </c>
      <c r="B52" s="20">
        <v>28</v>
      </c>
      <c r="C52" s="20" t="s">
        <v>162</v>
      </c>
      <c r="D52" s="20">
        <v>2012</v>
      </c>
      <c r="E52" s="20" t="s">
        <v>20</v>
      </c>
      <c r="F52" s="20">
        <v>1</v>
      </c>
      <c r="G52" s="20" t="s">
        <v>19</v>
      </c>
      <c r="H52" s="20"/>
      <c r="I52" s="20"/>
      <c r="J52" s="20"/>
      <c r="K52" s="20"/>
      <c r="L52" s="20">
        <v>5</v>
      </c>
      <c r="M52" s="20">
        <v>2</v>
      </c>
      <c r="N52" s="20">
        <v>26</v>
      </c>
      <c r="O52" s="20" t="s">
        <v>25</v>
      </c>
      <c r="P52" s="20" t="s">
        <v>20</v>
      </c>
      <c r="Q52" s="20">
        <v>3</v>
      </c>
      <c r="R52" s="20">
        <v>5</v>
      </c>
      <c r="S52" s="20"/>
      <c r="T52" s="20"/>
      <c r="U52" s="20"/>
      <c r="V52" s="20"/>
      <c r="W52" s="20" t="s">
        <v>19</v>
      </c>
      <c r="X52" s="20">
        <v>1</v>
      </c>
      <c r="Y52" s="20">
        <v>2</v>
      </c>
      <c r="Z52" s="20">
        <v>9</v>
      </c>
      <c r="AA52" s="20">
        <v>9</v>
      </c>
      <c r="AD52" s="20">
        <v>2004</v>
      </c>
      <c r="AE52" s="20">
        <v>5</v>
      </c>
      <c r="AF52">
        <f t="shared" si="0"/>
        <v>9</v>
      </c>
    </row>
    <row r="53" spans="1:32" x14ac:dyDescent="0.25">
      <c r="A53" s="102" t="s">
        <v>331</v>
      </c>
      <c r="B53" s="20">
        <v>57</v>
      </c>
      <c r="C53" s="20" t="s">
        <v>173</v>
      </c>
      <c r="D53" s="20">
        <v>2004</v>
      </c>
      <c r="E53" s="20" t="s">
        <v>20</v>
      </c>
      <c r="F53" s="20">
        <v>1</v>
      </c>
      <c r="G53" s="20" t="s">
        <v>19</v>
      </c>
      <c r="H53" s="20"/>
      <c r="I53" s="20"/>
      <c r="J53" s="20"/>
      <c r="K53" s="20"/>
      <c r="L53" s="20">
        <v>5</v>
      </c>
      <c r="M53" s="20">
        <v>3</v>
      </c>
      <c r="N53" s="20" t="s">
        <v>19</v>
      </c>
      <c r="O53" s="20" t="s">
        <v>20</v>
      </c>
      <c r="P53" s="20" t="s">
        <v>19</v>
      </c>
      <c r="Q53" s="20">
        <v>2</v>
      </c>
      <c r="R53" s="20">
        <v>7</v>
      </c>
      <c r="S53" s="20"/>
      <c r="T53" s="20" t="s">
        <v>25</v>
      </c>
      <c r="U53" s="20"/>
      <c r="V53" s="20"/>
      <c r="W53" s="20"/>
      <c r="X53" s="20">
        <v>5</v>
      </c>
      <c r="Y53" s="20">
        <v>1</v>
      </c>
      <c r="Z53" s="20">
        <v>9</v>
      </c>
      <c r="AA53" s="20">
        <v>9</v>
      </c>
      <c r="AD53" s="20" t="s">
        <v>19</v>
      </c>
      <c r="AE53" s="20"/>
    </row>
    <row r="54" spans="1:32" x14ac:dyDescent="0.25">
      <c r="A54" s="102" t="s">
        <v>332</v>
      </c>
      <c r="B54" s="20">
        <v>28</v>
      </c>
      <c r="C54" s="20" t="s">
        <v>316</v>
      </c>
      <c r="D54" s="20" t="s">
        <v>19</v>
      </c>
      <c r="E54" s="20" t="s">
        <v>18</v>
      </c>
      <c r="F54" s="20">
        <v>1</v>
      </c>
      <c r="G54" s="20" t="s">
        <v>20</v>
      </c>
      <c r="H54" s="20" t="s">
        <v>20</v>
      </c>
      <c r="I54" s="20">
        <v>1</v>
      </c>
      <c r="J54" s="20"/>
      <c r="K54" s="20"/>
      <c r="L54" s="20">
        <v>7</v>
      </c>
      <c r="M54" s="20">
        <v>2</v>
      </c>
      <c r="N54" s="20" t="s">
        <v>19</v>
      </c>
      <c r="O54" s="20" t="s">
        <v>20</v>
      </c>
      <c r="P54" s="20" t="s">
        <v>20</v>
      </c>
      <c r="Q54" s="20">
        <v>3</v>
      </c>
      <c r="R54" s="20">
        <v>5</v>
      </c>
      <c r="S54" s="20"/>
      <c r="T54" s="20" t="s">
        <v>25</v>
      </c>
      <c r="U54" s="20"/>
      <c r="V54" s="20"/>
      <c r="W54" s="20"/>
      <c r="X54" s="20">
        <v>3</v>
      </c>
      <c r="Y54" s="20">
        <v>4</v>
      </c>
      <c r="Z54" s="20">
        <v>8</v>
      </c>
      <c r="AA54" s="20">
        <v>7</v>
      </c>
      <c r="AD54" s="20">
        <v>2013</v>
      </c>
      <c r="AE54" s="20">
        <v>2</v>
      </c>
      <c r="AF54">
        <f t="shared" si="0"/>
        <v>0</v>
      </c>
    </row>
    <row r="55" spans="1:32" x14ac:dyDescent="0.25">
      <c r="A55" s="102" t="s">
        <v>333</v>
      </c>
      <c r="B55" s="20">
        <v>23</v>
      </c>
      <c r="C55" s="20" t="s">
        <v>162</v>
      </c>
      <c r="D55" s="20">
        <v>2013</v>
      </c>
      <c r="E55" s="20" t="s">
        <v>18</v>
      </c>
      <c r="F55" s="20">
        <v>2</v>
      </c>
      <c r="G55" s="20" t="s">
        <v>19</v>
      </c>
      <c r="H55" s="20"/>
      <c r="I55" s="20"/>
      <c r="J55" s="20"/>
      <c r="K55" s="20"/>
      <c r="L55" s="20">
        <v>2</v>
      </c>
      <c r="M55" s="20">
        <v>1</v>
      </c>
      <c r="N55" s="20">
        <v>19</v>
      </c>
      <c r="O55" s="20" t="s">
        <v>19</v>
      </c>
      <c r="P55" s="20" t="s">
        <v>20</v>
      </c>
      <c r="Q55" s="20">
        <v>2</v>
      </c>
      <c r="R55" s="20">
        <v>5</v>
      </c>
      <c r="S55" s="20"/>
      <c r="T55" s="20"/>
      <c r="U55" s="20"/>
      <c r="V55" s="20"/>
      <c r="W55" s="20" t="s">
        <v>19</v>
      </c>
      <c r="X55" s="20">
        <v>1</v>
      </c>
      <c r="Y55" s="20">
        <v>1</v>
      </c>
      <c r="Z55" s="20">
        <v>5</v>
      </c>
      <c r="AA55" s="20">
        <v>9</v>
      </c>
      <c r="AD55" s="20">
        <v>2013</v>
      </c>
      <c r="AE55" s="20">
        <v>4</v>
      </c>
      <c r="AF55">
        <f t="shared" si="0"/>
        <v>0</v>
      </c>
    </row>
    <row r="56" spans="1:32" x14ac:dyDescent="0.25">
      <c r="A56" s="102" t="s">
        <v>334</v>
      </c>
      <c r="B56" s="20">
        <v>23</v>
      </c>
      <c r="C56" s="20" t="s">
        <v>162</v>
      </c>
      <c r="D56" s="20">
        <v>2013</v>
      </c>
      <c r="E56" s="20" t="s">
        <v>20</v>
      </c>
      <c r="F56" s="20">
        <v>1</v>
      </c>
      <c r="G56" s="20" t="s">
        <v>20</v>
      </c>
      <c r="H56" s="20"/>
      <c r="I56" s="20"/>
      <c r="J56" s="20"/>
      <c r="K56" s="20"/>
      <c r="L56" s="20">
        <v>4</v>
      </c>
      <c r="M56" s="20">
        <v>2</v>
      </c>
      <c r="N56" s="20">
        <v>18</v>
      </c>
      <c r="O56" s="20" t="s">
        <v>19</v>
      </c>
      <c r="P56" s="20" t="s">
        <v>20</v>
      </c>
      <c r="Q56" s="20">
        <v>2</v>
      </c>
      <c r="R56" s="20">
        <v>8</v>
      </c>
      <c r="S56" s="20"/>
      <c r="T56" s="20" t="s">
        <v>25</v>
      </c>
      <c r="U56" s="20"/>
      <c r="V56" s="20"/>
      <c r="W56" s="20"/>
      <c r="X56" s="20">
        <v>1</v>
      </c>
      <c r="Y56" s="20">
        <v>1</v>
      </c>
      <c r="Z56" s="20">
        <v>9</v>
      </c>
      <c r="AA56" s="20">
        <v>9</v>
      </c>
      <c r="AD56" s="20">
        <v>2004</v>
      </c>
      <c r="AE56" s="20">
        <v>6</v>
      </c>
      <c r="AF56">
        <f t="shared" si="0"/>
        <v>9</v>
      </c>
    </row>
    <row r="57" spans="1:32" x14ac:dyDescent="0.25">
      <c r="A57" s="102" t="s">
        <v>335</v>
      </c>
      <c r="B57" s="20">
        <v>30</v>
      </c>
      <c r="C57" s="20" t="s">
        <v>162</v>
      </c>
      <c r="D57" s="20">
        <v>2004</v>
      </c>
      <c r="E57" s="20" t="s">
        <v>18</v>
      </c>
      <c r="F57" s="20">
        <v>1</v>
      </c>
      <c r="G57" s="20" t="s">
        <v>20</v>
      </c>
      <c r="H57" s="20" t="s">
        <v>20</v>
      </c>
      <c r="I57" s="20">
        <v>3</v>
      </c>
      <c r="J57" s="20"/>
      <c r="K57" s="20"/>
      <c r="L57" s="20">
        <v>6</v>
      </c>
      <c r="M57" s="20">
        <v>1</v>
      </c>
      <c r="N57" s="20">
        <v>15</v>
      </c>
      <c r="O57" s="20" t="s">
        <v>19</v>
      </c>
      <c r="P57" s="20" t="s">
        <v>20</v>
      </c>
      <c r="Q57" s="20">
        <v>4</v>
      </c>
      <c r="R57" s="20">
        <v>6</v>
      </c>
      <c r="S57" s="20"/>
      <c r="T57" s="20"/>
      <c r="U57" s="20"/>
      <c r="V57" s="20"/>
      <c r="W57" s="20" t="s">
        <v>19</v>
      </c>
      <c r="X57" s="20">
        <v>1</v>
      </c>
      <c r="Y57" s="20">
        <v>1</v>
      </c>
      <c r="Z57" s="20">
        <v>8</v>
      </c>
      <c r="AA57" s="20">
        <v>8</v>
      </c>
      <c r="AD57" s="20">
        <v>2006</v>
      </c>
      <c r="AE57" s="20">
        <v>6</v>
      </c>
      <c r="AF57">
        <f t="shared" si="0"/>
        <v>7</v>
      </c>
    </row>
    <row r="58" spans="1:32" x14ac:dyDescent="0.25">
      <c r="A58" s="102" t="s">
        <v>339</v>
      </c>
      <c r="B58" s="20">
        <v>46</v>
      </c>
      <c r="C58" s="20" t="s">
        <v>173</v>
      </c>
      <c r="D58" s="20">
        <v>2006</v>
      </c>
      <c r="E58" s="20" t="s">
        <v>20</v>
      </c>
      <c r="F58" s="20">
        <v>1</v>
      </c>
      <c r="G58" s="20" t="s">
        <v>20</v>
      </c>
      <c r="H58" s="20"/>
      <c r="I58" s="20"/>
      <c r="J58" s="20"/>
      <c r="K58" s="20"/>
      <c r="L58" s="20">
        <v>6</v>
      </c>
      <c r="M58" s="20">
        <v>4</v>
      </c>
      <c r="N58" s="20">
        <v>20</v>
      </c>
      <c r="O58" s="20" t="s">
        <v>19</v>
      </c>
      <c r="P58" s="20" t="s">
        <v>20</v>
      </c>
      <c r="Q58" s="20">
        <v>2</v>
      </c>
      <c r="R58" s="20">
        <v>6</v>
      </c>
      <c r="S58" s="20"/>
      <c r="T58" s="20" t="s">
        <v>25</v>
      </c>
      <c r="U58" s="20"/>
      <c r="V58" s="20"/>
      <c r="W58" s="20"/>
      <c r="X58" s="20">
        <v>5</v>
      </c>
      <c r="Y58" s="20">
        <v>1</v>
      </c>
      <c r="Z58" s="20">
        <v>9</v>
      </c>
      <c r="AA58" s="20">
        <v>9</v>
      </c>
      <c r="AD58" s="20">
        <v>2011</v>
      </c>
      <c r="AE58" s="20">
        <v>2</v>
      </c>
      <c r="AF58">
        <f t="shared" si="0"/>
        <v>2</v>
      </c>
    </row>
    <row r="59" spans="1:32" x14ac:dyDescent="0.25">
      <c r="A59" s="102" t="s">
        <v>340</v>
      </c>
      <c r="B59" s="20">
        <v>27</v>
      </c>
      <c r="C59" s="20" t="s">
        <v>180</v>
      </c>
      <c r="D59" s="20">
        <v>2011</v>
      </c>
      <c r="E59" s="20" t="s">
        <v>18</v>
      </c>
      <c r="F59" s="20">
        <v>1</v>
      </c>
      <c r="G59" s="20" t="s">
        <v>20</v>
      </c>
      <c r="H59" s="20" t="s">
        <v>20</v>
      </c>
      <c r="I59" s="20">
        <v>1</v>
      </c>
      <c r="J59" s="20"/>
      <c r="K59" s="20"/>
      <c r="L59" s="20">
        <v>2</v>
      </c>
      <c r="M59" s="20">
        <v>2</v>
      </c>
      <c r="N59" s="20" t="s">
        <v>19</v>
      </c>
      <c r="O59" s="20" t="s">
        <v>20</v>
      </c>
      <c r="P59" s="20" t="s">
        <v>19</v>
      </c>
      <c r="Q59" s="20">
        <v>3</v>
      </c>
      <c r="R59" s="20">
        <v>6</v>
      </c>
      <c r="S59" s="20"/>
      <c r="T59" s="20"/>
      <c r="U59" s="20"/>
      <c r="V59" s="20"/>
      <c r="W59" s="20" t="s">
        <v>19</v>
      </c>
      <c r="X59" s="20">
        <v>5</v>
      </c>
      <c r="Y59" s="20">
        <v>1</v>
      </c>
      <c r="Z59" s="20">
        <v>7</v>
      </c>
      <c r="AA59" s="20">
        <v>6</v>
      </c>
      <c r="AD59" s="20">
        <v>2010</v>
      </c>
      <c r="AE59" s="20">
        <v>6</v>
      </c>
      <c r="AF59">
        <f t="shared" si="0"/>
        <v>3</v>
      </c>
    </row>
    <row r="60" spans="1:32" x14ac:dyDescent="0.25">
      <c r="A60" s="102" t="s">
        <v>336</v>
      </c>
      <c r="B60" s="20">
        <v>33</v>
      </c>
      <c r="C60" s="20" t="s">
        <v>316</v>
      </c>
      <c r="D60" s="20">
        <v>2010</v>
      </c>
      <c r="E60" s="20" t="s">
        <v>20</v>
      </c>
      <c r="F60" s="20">
        <v>2</v>
      </c>
      <c r="G60" s="20" t="s">
        <v>19</v>
      </c>
      <c r="H60" s="20"/>
      <c r="I60" s="20"/>
      <c r="J60" s="20"/>
      <c r="K60" s="20"/>
      <c r="L60" s="20">
        <v>6</v>
      </c>
      <c r="M60" s="20">
        <v>1</v>
      </c>
      <c r="N60" s="20">
        <v>15</v>
      </c>
      <c r="O60" s="20" t="s">
        <v>19</v>
      </c>
      <c r="P60" s="20" t="s">
        <v>20</v>
      </c>
      <c r="Q60" s="20">
        <v>3</v>
      </c>
      <c r="R60" s="20">
        <v>8</v>
      </c>
      <c r="S60" s="20"/>
      <c r="T60" s="20" t="s">
        <v>25</v>
      </c>
      <c r="U60" s="20"/>
      <c r="V60" s="20"/>
      <c r="W60" s="20"/>
      <c r="X60" s="20">
        <v>5</v>
      </c>
      <c r="Y60" s="20">
        <v>1</v>
      </c>
      <c r="Z60" s="20">
        <v>8</v>
      </c>
      <c r="AA60" s="20">
        <v>8</v>
      </c>
      <c r="AD60" s="20">
        <v>2005</v>
      </c>
      <c r="AE60" s="20">
        <v>4</v>
      </c>
      <c r="AF60">
        <f t="shared" si="0"/>
        <v>8</v>
      </c>
    </row>
    <row r="61" spans="1:32" x14ac:dyDescent="0.25">
      <c r="A61" s="102" t="s">
        <v>337</v>
      </c>
      <c r="B61" s="20">
        <v>34</v>
      </c>
      <c r="C61" s="20" t="s">
        <v>162</v>
      </c>
      <c r="D61" s="20">
        <v>2005</v>
      </c>
      <c r="E61" s="20" t="s">
        <v>20</v>
      </c>
      <c r="F61" s="20">
        <v>1</v>
      </c>
      <c r="G61" s="20" t="s">
        <v>20</v>
      </c>
      <c r="H61" s="20" t="s">
        <v>20</v>
      </c>
      <c r="I61" s="20">
        <v>3</v>
      </c>
      <c r="J61" s="20"/>
      <c r="K61" s="20"/>
      <c r="L61" s="20">
        <v>4</v>
      </c>
      <c r="M61" s="20">
        <v>2</v>
      </c>
      <c r="N61" s="20">
        <v>15</v>
      </c>
      <c r="O61" s="20" t="s">
        <v>20</v>
      </c>
      <c r="P61" s="20" t="s">
        <v>20</v>
      </c>
      <c r="Q61" s="20">
        <v>2</v>
      </c>
      <c r="R61" s="20">
        <v>4</v>
      </c>
      <c r="S61" s="20"/>
      <c r="T61" s="20"/>
      <c r="U61" s="20"/>
      <c r="V61" s="20"/>
      <c r="W61" s="20" t="s">
        <v>19</v>
      </c>
      <c r="X61" s="20">
        <v>5</v>
      </c>
      <c r="Y61" s="20">
        <v>1</v>
      </c>
      <c r="Z61" s="20">
        <v>8</v>
      </c>
      <c r="AA61" s="20">
        <v>8</v>
      </c>
      <c r="AD61" s="20">
        <v>2003</v>
      </c>
      <c r="AE61" s="20">
        <v>9</v>
      </c>
      <c r="AF61">
        <f t="shared" si="0"/>
        <v>10</v>
      </c>
    </row>
    <row r="62" spans="1:32" x14ac:dyDescent="0.25">
      <c r="A62" s="102" t="s">
        <v>370</v>
      </c>
      <c r="B62" s="20">
        <v>30</v>
      </c>
      <c r="C62" s="20" t="s">
        <v>371</v>
      </c>
      <c r="D62" s="20">
        <v>2003</v>
      </c>
      <c r="E62" s="20" t="s">
        <v>18</v>
      </c>
      <c r="F62" s="20">
        <v>1</v>
      </c>
      <c r="G62" s="20" t="s">
        <v>18</v>
      </c>
      <c r="H62" s="20"/>
      <c r="I62" s="20"/>
      <c r="J62" s="20"/>
      <c r="K62" s="20"/>
      <c r="L62" s="20">
        <v>9</v>
      </c>
      <c r="M62" s="20">
        <v>2</v>
      </c>
      <c r="N62" s="20" t="s">
        <v>19</v>
      </c>
      <c r="O62" s="20" t="s">
        <v>20</v>
      </c>
      <c r="P62" s="20" t="s">
        <v>20</v>
      </c>
      <c r="Q62" s="20">
        <v>4</v>
      </c>
      <c r="R62" s="20">
        <v>9</v>
      </c>
      <c r="S62" s="20"/>
      <c r="T62" s="20"/>
      <c r="U62" s="20" t="s">
        <v>20</v>
      </c>
      <c r="V62" s="20"/>
      <c r="W62" s="20"/>
      <c r="X62" s="20">
        <v>1</v>
      </c>
      <c r="Y62" s="20">
        <v>1</v>
      </c>
      <c r="Z62" s="20">
        <v>7</v>
      </c>
      <c r="AA62" s="20">
        <v>9</v>
      </c>
      <c r="AD62" s="20" t="s">
        <v>19</v>
      </c>
      <c r="AE62" s="20"/>
    </row>
    <row r="63" spans="1:32" x14ac:dyDescent="0.25">
      <c r="A63" s="102" t="s">
        <v>415</v>
      </c>
      <c r="B63" s="20">
        <v>37</v>
      </c>
      <c r="C63" s="20" t="s">
        <v>316</v>
      </c>
      <c r="D63" s="20" t="s">
        <v>19</v>
      </c>
      <c r="E63" s="20" t="s">
        <v>20</v>
      </c>
      <c r="F63" s="20"/>
      <c r="G63" s="20" t="s">
        <v>20</v>
      </c>
      <c r="H63" s="20" t="s">
        <v>18</v>
      </c>
      <c r="I63" s="20">
        <v>1</v>
      </c>
      <c r="J63" s="20"/>
      <c r="K63" s="20" t="s">
        <v>20</v>
      </c>
      <c r="L63" s="20">
        <v>9</v>
      </c>
      <c r="M63" s="20">
        <v>3</v>
      </c>
      <c r="N63" s="20">
        <v>15</v>
      </c>
      <c r="O63" s="20" t="s">
        <v>20</v>
      </c>
      <c r="P63" s="20" t="s">
        <v>20</v>
      </c>
      <c r="Q63" s="20">
        <v>4</v>
      </c>
      <c r="R63" s="20">
        <v>9</v>
      </c>
      <c r="S63" s="20"/>
      <c r="T63" s="20" t="s">
        <v>20</v>
      </c>
      <c r="U63" s="20"/>
      <c r="V63" s="20"/>
      <c r="W63" s="20"/>
      <c r="X63" s="20">
        <v>1</v>
      </c>
      <c r="Y63" s="20">
        <v>1</v>
      </c>
      <c r="Z63" s="20">
        <v>9</v>
      </c>
      <c r="AA63" s="20">
        <v>9</v>
      </c>
      <c r="AD63" s="20" t="s">
        <v>19</v>
      </c>
      <c r="AE63" s="20"/>
    </row>
    <row r="64" spans="1:32" x14ac:dyDescent="0.25">
      <c r="A64" s="102" t="s">
        <v>499</v>
      </c>
      <c r="B64" s="20">
        <v>31</v>
      </c>
      <c r="C64" s="20" t="s">
        <v>162</v>
      </c>
      <c r="D64" s="20" t="s">
        <v>19</v>
      </c>
      <c r="E64" s="20" t="s">
        <v>20</v>
      </c>
      <c r="F64" s="20" t="s">
        <v>19</v>
      </c>
      <c r="G64" s="20" t="s">
        <v>20</v>
      </c>
      <c r="H64" s="20" t="s">
        <v>20</v>
      </c>
      <c r="I64" s="20">
        <v>2</v>
      </c>
      <c r="J64" s="20" t="s">
        <v>20</v>
      </c>
      <c r="K64" s="20"/>
      <c r="L64" s="20">
        <v>7</v>
      </c>
      <c r="M64" s="20">
        <v>1</v>
      </c>
      <c r="N64" s="20">
        <v>15</v>
      </c>
      <c r="O64" s="20" t="s">
        <v>20</v>
      </c>
      <c r="P64" s="20" t="s">
        <v>20</v>
      </c>
      <c r="Q64" s="20">
        <v>5</v>
      </c>
      <c r="R64" s="20">
        <v>7</v>
      </c>
      <c r="S64" s="20"/>
      <c r="T64" s="20"/>
      <c r="U64" s="20"/>
      <c r="V64" s="20"/>
      <c r="W64" s="20" t="s">
        <v>19</v>
      </c>
      <c r="X64" s="20">
        <v>5</v>
      </c>
      <c r="Y64" s="20">
        <v>1</v>
      </c>
      <c r="Z64" s="20">
        <v>7</v>
      </c>
      <c r="AA64" s="20">
        <v>8</v>
      </c>
      <c r="AD64" s="20">
        <v>2013</v>
      </c>
      <c r="AE64" s="20">
        <v>1</v>
      </c>
      <c r="AF64">
        <f t="shared" si="0"/>
        <v>0</v>
      </c>
    </row>
    <row r="65" spans="1:32" x14ac:dyDescent="0.25">
      <c r="A65" s="102" t="s">
        <v>373</v>
      </c>
      <c r="B65" s="20">
        <v>26</v>
      </c>
      <c r="C65" s="20" t="s">
        <v>374</v>
      </c>
      <c r="D65" s="20">
        <v>2013</v>
      </c>
      <c r="E65" s="20" t="s">
        <v>18</v>
      </c>
      <c r="F65" s="20" t="s">
        <v>19</v>
      </c>
      <c r="G65" s="20" t="s">
        <v>20</v>
      </c>
      <c r="H65" s="20" t="s">
        <v>20</v>
      </c>
      <c r="I65" s="20">
        <v>1</v>
      </c>
      <c r="J65" s="20"/>
      <c r="K65" s="20"/>
      <c r="L65" s="20">
        <v>1</v>
      </c>
      <c r="M65" s="20">
        <v>1</v>
      </c>
      <c r="N65" s="20">
        <v>23</v>
      </c>
      <c r="O65" s="20" t="s">
        <v>20</v>
      </c>
      <c r="P65" s="20" t="s">
        <v>20</v>
      </c>
      <c r="Q65" s="20">
        <v>2</v>
      </c>
      <c r="R65" s="20">
        <v>1</v>
      </c>
      <c r="S65" s="20"/>
      <c r="T65" s="20"/>
      <c r="U65" s="20"/>
      <c r="V65" s="20"/>
      <c r="W65" s="20" t="s">
        <v>19</v>
      </c>
      <c r="X65" s="20">
        <v>3</v>
      </c>
      <c r="Y65" s="20">
        <v>3</v>
      </c>
      <c r="Z65" s="20">
        <v>5</v>
      </c>
      <c r="AA65" s="20">
        <v>5</v>
      </c>
      <c r="AD65" s="20">
        <v>2012</v>
      </c>
      <c r="AE65" s="20">
        <v>9</v>
      </c>
      <c r="AF65">
        <f t="shared" si="0"/>
        <v>1</v>
      </c>
    </row>
    <row r="66" spans="1:32" x14ac:dyDescent="0.25">
      <c r="A66" s="102" t="s">
        <v>375</v>
      </c>
      <c r="B66" s="20">
        <v>48</v>
      </c>
      <c r="C66" s="20" t="s">
        <v>376</v>
      </c>
      <c r="D66" s="20">
        <v>2012</v>
      </c>
      <c r="E66" s="20" t="s">
        <v>18</v>
      </c>
      <c r="F66" s="20" t="s">
        <v>19</v>
      </c>
      <c r="G66" s="20" t="s">
        <v>20</v>
      </c>
      <c r="H66" s="20" t="s">
        <v>18</v>
      </c>
      <c r="I66" s="20">
        <v>4</v>
      </c>
      <c r="J66" s="20"/>
      <c r="K66" s="20"/>
      <c r="L66" s="20">
        <v>9</v>
      </c>
      <c r="M66" s="20">
        <v>3</v>
      </c>
      <c r="N66" s="20">
        <v>22</v>
      </c>
      <c r="O66" s="20" t="s">
        <v>20</v>
      </c>
      <c r="P66" s="20" t="s">
        <v>20</v>
      </c>
      <c r="Q66" s="20">
        <v>2</v>
      </c>
      <c r="R66" s="20">
        <v>7</v>
      </c>
      <c r="S66" s="20"/>
      <c r="T66" s="20"/>
      <c r="U66" s="20"/>
      <c r="V66" s="20"/>
      <c r="W66" s="20" t="s">
        <v>19</v>
      </c>
      <c r="X66" s="20">
        <v>2</v>
      </c>
      <c r="Y66" s="20" t="s">
        <v>19</v>
      </c>
      <c r="Z66" s="20">
        <v>9</v>
      </c>
      <c r="AA66" s="20">
        <v>8</v>
      </c>
      <c r="AD66" s="20">
        <v>2012</v>
      </c>
      <c r="AE66" s="20">
        <v>5</v>
      </c>
      <c r="AF66">
        <f t="shared" si="0"/>
        <v>1</v>
      </c>
    </row>
    <row r="67" spans="1:32" x14ac:dyDescent="0.25">
      <c r="A67" s="102" t="s">
        <v>492</v>
      </c>
      <c r="B67" s="20">
        <v>23</v>
      </c>
      <c r="C67" s="20" t="s">
        <v>162</v>
      </c>
      <c r="D67" s="20">
        <v>2012</v>
      </c>
      <c r="E67" s="20" t="s">
        <v>18</v>
      </c>
      <c r="F67" s="20" t="s">
        <v>19</v>
      </c>
      <c r="G67" s="20" t="s">
        <v>18</v>
      </c>
      <c r="H67" s="20" t="s">
        <v>18</v>
      </c>
      <c r="I67" s="20"/>
      <c r="J67" s="20"/>
      <c r="K67" s="20"/>
      <c r="L67" s="20">
        <v>5</v>
      </c>
      <c r="M67" s="20">
        <v>1</v>
      </c>
      <c r="N67" s="20">
        <v>22</v>
      </c>
      <c r="O67" s="20" t="s">
        <v>20</v>
      </c>
      <c r="P67" s="20" t="s">
        <v>20</v>
      </c>
      <c r="Q67" s="20">
        <v>5</v>
      </c>
      <c r="R67" s="20">
        <v>5</v>
      </c>
      <c r="S67" s="20" t="s">
        <v>20</v>
      </c>
      <c r="T67" s="20"/>
      <c r="U67" s="20"/>
      <c r="V67" s="20"/>
      <c r="W67" s="20"/>
      <c r="X67" s="20">
        <v>5</v>
      </c>
      <c r="Y67" s="20">
        <v>1</v>
      </c>
      <c r="Z67" s="20">
        <v>9</v>
      </c>
      <c r="AA67" s="20">
        <v>9</v>
      </c>
      <c r="AD67" s="20">
        <v>2013</v>
      </c>
      <c r="AE67" s="20">
        <v>5</v>
      </c>
      <c r="AF67">
        <f t="shared" si="0"/>
        <v>0</v>
      </c>
    </row>
    <row r="68" spans="1:32" x14ac:dyDescent="0.25">
      <c r="A68" s="102" t="s">
        <v>500</v>
      </c>
      <c r="B68" s="20">
        <v>27</v>
      </c>
      <c r="C68" s="20" t="s">
        <v>377</v>
      </c>
      <c r="D68" s="20">
        <v>2013</v>
      </c>
      <c r="E68" s="20" t="s">
        <v>20</v>
      </c>
      <c r="F68" s="20" t="s">
        <v>19</v>
      </c>
      <c r="G68" s="20" t="s">
        <v>18</v>
      </c>
      <c r="H68" s="20" t="s">
        <v>18</v>
      </c>
      <c r="I68" s="20"/>
      <c r="J68" s="20"/>
      <c r="K68" s="20"/>
      <c r="L68" s="20">
        <v>5</v>
      </c>
      <c r="M68" s="20">
        <v>1</v>
      </c>
      <c r="N68" s="20">
        <v>16</v>
      </c>
      <c r="O68" s="20" t="s">
        <v>18</v>
      </c>
      <c r="P68" s="20" t="s">
        <v>20</v>
      </c>
      <c r="Q68" s="20">
        <v>2</v>
      </c>
      <c r="R68" s="20">
        <v>5</v>
      </c>
      <c r="S68" s="20"/>
      <c r="T68" s="20"/>
      <c r="U68" s="20"/>
      <c r="V68" s="20"/>
      <c r="W68" s="20" t="s">
        <v>19</v>
      </c>
      <c r="X68" s="20">
        <v>1</v>
      </c>
      <c r="Y68" s="20">
        <v>1</v>
      </c>
      <c r="Z68" s="20">
        <v>6</v>
      </c>
      <c r="AA68" s="20">
        <v>8</v>
      </c>
      <c r="AD68" s="20">
        <v>2013</v>
      </c>
      <c r="AE68" s="20">
        <v>9</v>
      </c>
      <c r="AF68">
        <f t="shared" si="0"/>
        <v>0</v>
      </c>
    </row>
    <row r="69" spans="1:32" x14ac:dyDescent="0.25">
      <c r="A69" s="102" t="s">
        <v>378</v>
      </c>
      <c r="B69" s="20">
        <v>32</v>
      </c>
      <c r="C69" s="20" t="s">
        <v>316</v>
      </c>
      <c r="D69" s="20">
        <v>2013</v>
      </c>
      <c r="E69" s="20" t="s">
        <v>18</v>
      </c>
      <c r="F69" s="20" t="s">
        <v>19</v>
      </c>
      <c r="G69" s="20" t="s">
        <v>20</v>
      </c>
      <c r="H69" s="20" t="s">
        <v>19</v>
      </c>
      <c r="I69" s="20" t="s">
        <v>19</v>
      </c>
      <c r="J69" s="20"/>
      <c r="K69" s="20"/>
      <c r="L69" s="20">
        <v>9</v>
      </c>
      <c r="M69" s="20">
        <v>3</v>
      </c>
      <c r="N69" s="20">
        <v>27</v>
      </c>
      <c r="O69" s="20" t="s">
        <v>19</v>
      </c>
      <c r="P69" s="20" t="s">
        <v>20</v>
      </c>
      <c r="Q69" s="20">
        <v>3</v>
      </c>
      <c r="R69" s="20">
        <v>9</v>
      </c>
      <c r="S69" s="20"/>
      <c r="T69" s="20" t="s">
        <v>20</v>
      </c>
      <c r="U69" s="20"/>
      <c r="V69" s="20"/>
      <c r="W69" s="20"/>
      <c r="X69" s="20">
        <v>1</v>
      </c>
      <c r="Y69" s="20">
        <v>1</v>
      </c>
      <c r="Z69" s="20">
        <v>9</v>
      </c>
      <c r="AA69" s="20">
        <v>9</v>
      </c>
      <c r="AD69" s="20">
        <v>2013</v>
      </c>
      <c r="AE69" s="20">
        <v>9</v>
      </c>
      <c r="AF69">
        <f t="shared" si="0"/>
        <v>0</v>
      </c>
    </row>
    <row r="70" spans="1:32" x14ac:dyDescent="0.25">
      <c r="A70" s="102" t="s">
        <v>379</v>
      </c>
      <c r="B70" s="20">
        <v>25</v>
      </c>
      <c r="C70" s="20" t="s">
        <v>316</v>
      </c>
      <c r="D70" s="20">
        <v>2013</v>
      </c>
      <c r="E70" s="20" t="s">
        <v>18</v>
      </c>
      <c r="F70" s="20" t="s">
        <v>19</v>
      </c>
      <c r="G70" s="20" t="s">
        <v>18</v>
      </c>
      <c r="H70" s="20"/>
      <c r="I70" s="20"/>
      <c r="J70" s="20"/>
      <c r="K70" s="20" t="s">
        <v>20</v>
      </c>
      <c r="L70" s="20">
        <v>9</v>
      </c>
      <c r="M70" s="20">
        <v>3</v>
      </c>
      <c r="N70" s="20" t="s">
        <v>19</v>
      </c>
      <c r="O70" s="20" t="s">
        <v>20</v>
      </c>
      <c r="P70" s="20" t="s">
        <v>20</v>
      </c>
      <c r="Q70" s="20">
        <v>5</v>
      </c>
      <c r="R70" s="20">
        <v>9</v>
      </c>
      <c r="S70" s="20"/>
      <c r="T70" s="20"/>
      <c r="U70" s="20"/>
      <c r="V70" s="20"/>
      <c r="W70" s="20" t="s">
        <v>19</v>
      </c>
      <c r="X70" s="20">
        <v>4</v>
      </c>
      <c r="Y70" s="20">
        <v>1</v>
      </c>
      <c r="Z70" s="20">
        <v>9</v>
      </c>
      <c r="AA70" s="20">
        <v>9</v>
      </c>
      <c r="AD70" s="20">
        <v>2004</v>
      </c>
      <c r="AE70" s="20">
        <v>9</v>
      </c>
      <c r="AF70">
        <f t="shared" ref="AF70:AF86" si="1">2013-AD70</f>
        <v>9</v>
      </c>
    </row>
    <row r="71" spans="1:32" x14ac:dyDescent="0.25">
      <c r="A71" s="102" t="s">
        <v>380</v>
      </c>
      <c r="B71" s="20">
        <v>36</v>
      </c>
      <c r="C71" s="20" t="s">
        <v>162</v>
      </c>
      <c r="D71" s="20">
        <v>2004</v>
      </c>
      <c r="E71" s="20" t="s">
        <v>18</v>
      </c>
      <c r="F71" s="20" t="s">
        <v>19</v>
      </c>
      <c r="G71" s="20" t="s">
        <v>20</v>
      </c>
      <c r="H71" s="20" t="s">
        <v>19</v>
      </c>
      <c r="I71" s="20" t="s">
        <v>19</v>
      </c>
      <c r="J71" s="20"/>
      <c r="K71" s="20"/>
      <c r="L71" s="20">
        <v>9</v>
      </c>
      <c r="M71" s="20">
        <v>3</v>
      </c>
      <c r="N71" s="20" t="s">
        <v>19</v>
      </c>
      <c r="O71" s="20" t="s">
        <v>20</v>
      </c>
      <c r="P71" s="20" t="s">
        <v>20</v>
      </c>
      <c r="Q71" s="20">
        <v>4</v>
      </c>
      <c r="R71" s="20">
        <v>10</v>
      </c>
      <c r="S71" s="20"/>
      <c r="T71" s="20"/>
      <c r="U71" s="20"/>
      <c r="V71" s="20"/>
      <c r="W71" s="20" t="s">
        <v>19</v>
      </c>
      <c r="X71" s="20">
        <v>1</v>
      </c>
      <c r="Y71" s="20">
        <v>1</v>
      </c>
      <c r="Z71" s="20">
        <v>9</v>
      </c>
      <c r="AA71" s="20">
        <v>9</v>
      </c>
      <c r="AD71" s="20">
        <v>2008</v>
      </c>
      <c r="AE71" s="20">
        <v>5</v>
      </c>
      <c r="AF71">
        <f t="shared" si="1"/>
        <v>5</v>
      </c>
    </row>
    <row r="72" spans="1:32" x14ac:dyDescent="0.25">
      <c r="A72" s="102" t="s">
        <v>381</v>
      </c>
      <c r="B72" s="20">
        <v>48</v>
      </c>
      <c r="C72" s="20" t="s">
        <v>162</v>
      </c>
      <c r="D72" s="20">
        <v>2008</v>
      </c>
      <c r="E72" s="20" t="s">
        <v>20</v>
      </c>
      <c r="F72" s="20" t="s">
        <v>19</v>
      </c>
      <c r="G72" s="20" t="s">
        <v>20</v>
      </c>
      <c r="H72" s="20" t="s">
        <v>18</v>
      </c>
      <c r="I72" s="20">
        <v>2</v>
      </c>
      <c r="J72" s="20"/>
      <c r="K72" s="20"/>
      <c r="L72" s="20">
        <v>5</v>
      </c>
      <c r="M72" s="20">
        <v>1</v>
      </c>
      <c r="N72" s="20">
        <v>16</v>
      </c>
      <c r="O72" s="20" t="s">
        <v>20</v>
      </c>
      <c r="P72" s="20" t="s">
        <v>20</v>
      </c>
      <c r="Q72" s="20" t="s">
        <v>19</v>
      </c>
      <c r="R72" s="20">
        <v>10</v>
      </c>
      <c r="S72" s="20"/>
      <c r="T72" s="20"/>
      <c r="U72" s="20"/>
      <c r="V72" s="20" t="s">
        <v>20</v>
      </c>
      <c r="W72" s="20"/>
      <c r="X72" s="20">
        <v>5</v>
      </c>
      <c r="Y72" s="20" t="s">
        <v>19</v>
      </c>
      <c r="Z72" s="20">
        <v>5</v>
      </c>
      <c r="AA72" s="20">
        <v>9</v>
      </c>
      <c r="AD72" s="20">
        <v>2006</v>
      </c>
      <c r="AE72" s="20">
        <v>2</v>
      </c>
      <c r="AF72">
        <f t="shared" si="1"/>
        <v>7</v>
      </c>
    </row>
    <row r="73" spans="1:32" x14ac:dyDescent="0.25">
      <c r="A73" s="102" t="s">
        <v>382</v>
      </c>
      <c r="B73" s="20">
        <v>45</v>
      </c>
      <c r="C73" s="20" t="s">
        <v>173</v>
      </c>
      <c r="D73" s="20">
        <v>2006</v>
      </c>
      <c r="E73" s="20" t="s">
        <v>18</v>
      </c>
      <c r="F73" s="20" t="s">
        <v>19</v>
      </c>
      <c r="G73" s="20" t="s">
        <v>20</v>
      </c>
      <c r="H73" s="20" t="s">
        <v>18</v>
      </c>
      <c r="I73" s="20">
        <v>1</v>
      </c>
      <c r="J73" s="20"/>
      <c r="K73" s="20"/>
      <c r="L73" s="20">
        <v>2</v>
      </c>
      <c r="M73" s="20">
        <v>1</v>
      </c>
      <c r="N73" s="20">
        <v>16</v>
      </c>
      <c r="O73" s="20" t="s">
        <v>19</v>
      </c>
      <c r="P73" s="20" t="s">
        <v>20</v>
      </c>
      <c r="Q73" s="20">
        <v>3</v>
      </c>
      <c r="R73" s="20">
        <v>5</v>
      </c>
      <c r="S73" s="20"/>
      <c r="T73" s="20" t="s">
        <v>20</v>
      </c>
      <c r="U73" s="20"/>
      <c r="V73" s="20"/>
      <c r="W73" s="20"/>
      <c r="X73" s="20">
        <v>5</v>
      </c>
      <c r="Y73" s="20" t="s">
        <v>19</v>
      </c>
      <c r="Z73" s="20">
        <v>5</v>
      </c>
      <c r="AA73" s="20">
        <v>5</v>
      </c>
      <c r="AD73" s="20">
        <v>2013</v>
      </c>
      <c r="AE73" s="20">
        <v>8</v>
      </c>
      <c r="AF73">
        <f t="shared" si="1"/>
        <v>0</v>
      </c>
    </row>
    <row r="74" spans="1:32" x14ac:dyDescent="0.25">
      <c r="A74" s="102" t="s">
        <v>502</v>
      </c>
      <c r="B74" s="20">
        <v>21</v>
      </c>
      <c r="C74" s="20" t="s">
        <v>162</v>
      </c>
      <c r="D74" s="20">
        <v>2013</v>
      </c>
      <c r="E74" s="20" t="s">
        <v>18</v>
      </c>
      <c r="F74" s="20" t="s">
        <v>19</v>
      </c>
      <c r="G74" s="20" t="s">
        <v>18</v>
      </c>
      <c r="H74" s="20"/>
      <c r="I74" s="20"/>
      <c r="J74" s="20" t="s">
        <v>20</v>
      </c>
      <c r="K74" s="20"/>
      <c r="L74" s="20">
        <v>8</v>
      </c>
      <c r="M74" s="20">
        <v>2</v>
      </c>
      <c r="N74" s="20">
        <v>21</v>
      </c>
      <c r="O74" s="20" t="s">
        <v>20</v>
      </c>
      <c r="P74" s="20" t="s">
        <v>20</v>
      </c>
      <c r="Q74" s="20">
        <v>5</v>
      </c>
      <c r="R74" s="20">
        <v>9</v>
      </c>
      <c r="S74" s="20"/>
      <c r="T74" s="20"/>
      <c r="U74" s="20"/>
      <c r="V74" s="20"/>
      <c r="W74" s="20" t="s">
        <v>19</v>
      </c>
      <c r="X74" s="20">
        <v>1</v>
      </c>
      <c r="Y74" s="20">
        <v>1</v>
      </c>
      <c r="Z74" s="20">
        <v>9</v>
      </c>
      <c r="AA74" s="20">
        <v>9</v>
      </c>
      <c r="AD74" s="20">
        <v>2006</v>
      </c>
      <c r="AE74" s="20">
        <v>3</v>
      </c>
      <c r="AF74">
        <f t="shared" si="1"/>
        <v>7</v>
      </c>
    </row>
    <row r="75" spans="1:32" x14ac:dyDescent="0.25">
      <c r="A75" s="102" t="s">
        <v>503</v>
      </c>
      <c r="B75" s="20">
        <v>35</v>
      </c>
      <c r="C75" s="20" t="s">
        <v>183</v>
      </c>
      <c r="D75" s="20">
        <v>2006</v>
      </c>
      <c r="E75" s="20" t="s">
        <v>20</v>
      </c>
      <c r="F75" s="20" t="s">
        <v>19</v>
      </c>
      <c r="G75" s="20" t="s">
        <v>20</v>
      </c>
      <c r="H75" s="20" t="s">
        <v>20</v>
      </c>
      <c r="I75" s="20">
        <v>1</v>
      </c>
      <c r="J75" s="20"/>
      <c r="K75" s="20"/>
      <c r="L75" s="20">
        <v>3</v>
      </c>
      <c r="M75" s="20">
        <v>1</v>
      </c>
      <c r="N75" s="20">
        <v>16</v>
      </c>
      <c r="O75" s="20" t="s">
        <v>18</v>
      </c>
      <c r="P75" s="20" t="s">
        <v>20</v>
      </c>
      <c r="Q75" s="20">
        <v>5</v>
      </c>
      <c r="R75" s="20">
        <v>4</v>
      </c>
      <c r="S75" s="20"/>
      <c r="T75" s="20"/>
      <c r="U75" s="20"/>
      <c r="V75" s="20"/>
      <c r="W75" s="20" t="s">
        <v>19</v>
      </c>
      <c r="X75" s="20">
        <v>1</v>
      </c>
      <c r="Y75" s="20">
        <v>1</v>
      </c>
      <c r="Z75" s="20">
        <v>6</v>
      </c>
      <c r="AA75" s="20">
        <v>8</v>
      </c>
      <c r="AD75" s="20">
        <v>2005</v>
      </c>
      <c r="AE75" s="20">
        <v>7</v>
      </c>
      <c r="AF75">
        <f t="shared" si="1"/>
        <v>8</v>
      </c>
    </row>
    <row r="76" spans="1:32" x14ac:dyDescent="0.25">
      <c r="A76" s="102" t="s">
        <v>383</v>
      </c>
      <c r="B76" s="20">
        <v>28</v>
      </c>
      <c r="C76" s="20" t="s">
        <v>162</v>
      </c>
      <c r="D76" s="20">
        <v>2005</v>
      </c>
      <c r="E76" s="20" t="s">
        <v>20</v>
      </c>
      <c r="F76" s="20" t="s">
        <v>19</v>
      </c>
      <c r="G76" s="20" t="s">
        <v>20</v>
      </c>
      <c r="H76" s="20" t="s">
        <v>18</v>
      </c>
      <c r="I76" s="20">
        <v>1</v>
      </c>
      <c r="J76" s="20"/>
      <c r="K76" s="20"/>
      <c r="L76" s="20">
        <v>7</v>
      </c>
      <c r="M76" s="20">
        <v>1</v>
      </c>
      <c r="N76" s="20">
        <v>16</v>
      </c>
      <c r="O76" s="20" t="s">
        <v>20</v>
      </c>
      <c r="P76" s="20" t="s">
        <v>20</v>
      </c>
      <c r="Q76" s="20">
        <v>5</v>
      </c>
      <c r="R76" s="20">
        <v>7</v>
      </c>
      <c r="S76" s="20"/>
      <c r="T76" s="20"/>
      <c r="U76" s="20"/>
      <c r="V76" s="20"/>
      <c r="W76" s="20" t="s">
        <v>19</v>
      </c>
      <c r="X76" s="20">
        <v>5</v>
      </c>
      <c r="Y76" s="20" t="s">
        <v>19</v>
      </c>
      <c r="Z76" s="20">
        <v>7</v>
      </c>
      <c r="AA76" s="20">
        <v>7</v>
      </c>
      <c r="AD76" s="20">
        <v>2012</v>
      </c>
      <c r="AE76" s="20">
        <v>3</v>
      </c>
      <c r="AF76">
        <f t="shared" si="1"/>
        <v>1</v>
      </c>
    </row>
    <row r="77" spans="1:32" x14ac:dyDescent="0.25">
      <c r="A77" s="102" t="s">
        <v>504</v>
      </c>
      <c r="B77" s="20">
        <v>22</v>
      </c>
      <c r="C77" s="20" t="s">
        <v>162</v>
      </c>
      <c r="D77" s="20">
        <v>2012</v>
      </c>
      <c r="E77" s="20" t="s">
        <v>18</v>
      </c>
      <c r="F77" s="20" t="s">
        <v>19</v>
      </c>
      <c r="G77" s="20" t="s">
        <v>18</v>
      </c>
      <c r="H77" s="20"/>
      <c r="I77" s="20"/>
      <c r="J77" s="20"/>
      <c r="K77" s="20"/>
      <c r="L77" s="20">
        <v>3</v>
      </c>
      <c r="M77" s="20">
        <v>2</v>
      </c>
      <c r="N77" s="20">
        <v>20</v>
      </c>
      <c r="O77" s="20" t="s">
        <v>20</v>
      </c>
      <c r="P77" s="20" t="s">
        <v>20</v>
      </c>
      <c r="Q77" s="20">
        <v>5</v>
      </c>
      <c r="R77" s="20">
        <v>3</v>
      </c>
      <c r="S77" s="20"/>
      <c r="T77" s="20"/>
      <c r="U77" s="20"/>
      <c r="V77" s="20"/>
      <c r="W77" s="20" t="s">
        <v>19</v>
      </c>
      <c r="X77" s="20">
        <v>1</v>
      </c>
      <c r="Y77" s="20">
        <v>1</v>
      </c>
      <c r="Z77" s="20">
        <v>5</v>
      </c>
      <c r="AA77" s="20">
        <v>7</v>
      </c>
      <c r="AD77" s="20">
        <v>2013</v>
      </c>
      <c r="AE77" s="20">
        <v>3</v>
      </c>
      <c r="AF77">
        <f t="shared" si="1"/>
        <v>0</v>
      </c>
    </row>
    <row r="78" spans="1:32" x14ac:dyDescent="0.25">
      <c r="A78" s="102" t="s">
        <v>384</v>
      </c>
      <c r="B78" s="20">
        <v>40</v>
      </c>
      <c r="C78" s="20" t="s">
        <v>162</v>
      </c>
      <c r="D78" s="20">
        <v>2013</v>
      </c>
      <c r="E78" s="20" t="s">
        <v>577</v>
      </c>
      <c r="F78" s="20">
        <v>2</v>
      </c>
      <c r="G78" s="20" t="s">
        <v>20</v>
      </c>
      <c r="H78" s="20" t="s">
        <v>18</v>
      </c>
      <c r="I78" s="20">
        <v>2</v>
      </c>
      <c r="J78" s="20"/>
      <c r="K78" s="20"/>
      <c r="L78" s="20">
        <v>3</v>
      </c>
      <c r="M78" s="20">
        <v>1</v>
      </c>
      <c r="N78" s="20">
        <v>20</v>
      </c>
      <c r="O78" s="20" t="s">
        <v>20</v>
      </c>
      <c r="P78" s="20" t="s">
        <v>20</v>
      </c>
      <c r="Q78" s="20">
        <v>1</v>
      </c>
      <c r="R78" s="20">
        <v>3</v>
      </c>
      <c r="S78" s="20"/>
      <c r="T78" s="20" t="s">
        <v>20</v>
      </c>
      <c r="U78" s="20"/>
      <c r="V78" s="20"/>
      <c r="W78" s="20"/>
      <c r="X78" s="20">
        <v>3</v>
      </c>
      <c r="Y78" s="20">
        <v>1</v>
      </c>
      <c r="Z78" s="20">
        <v>3</v>
      </c>
      <c r="AA78" s="20">
        <v>5</v>
      </c>
      <c r="AD78" s="20">
        <v>2004</v>
      </c>
      <c r="AE78" s="20">
        <v>7</v>
      </c>
      <c r="AF78">
        <f t="shared" si="1"/>
        <v>9</v>
      </c>
    </row>
    <row r="79" spans="1:32" x14ac:dyDescent="0.25">
      <c r="A79" s="102" t="s">
        <v>385</v>
      </c>
      <c r="B79" s="20">
        <v>29</v>
      </c>
      <c r="C79" s="20" t="s">
        <v>372</v>
      </c>
      <c r="D79" s="20">
        <v>2004</v>
      </c>
      <c r="E79" s="20" t="s">
        <v>20</v>
      </c>
      <c r="F79" s="20" t="s">
        <v>19</v>
      </c>
      <c r="G79" s="20" t="s">
        <v>20</v>
      </c>
      <c r="H79" s="20" t="s">
        <v>18</v>
      </c>
      <c r="I79" s="20">
        <v>2</v>
      </c>
      <c r="J79" s="20" t="s">
        <v>20</v>
      </c>
      <c r="K79" s="20"/>
      <c r="L79" s="20">
        <v>7</v>
      </c>
      <c r="M79" s="20">
        <v>2</v>
      </c>
      <c r="N79" s="20">
        <v>18</v>
      </c>
      <c r="O79" s="20" t="s">
        <v>20</v>
      </c>
      <c r="P79" s="20" t="s">
        <v>20</v>
      </c>
      <c r="Q79" s="20">
        <v>5</v>
      </c>
      <c r="R79" s="20">
        <v>5</v>
      </c>
      <c r="S79" s="20"/>
      <c r="T79" s="20"/>
      <c r="U79" s="20"/>
      <c r="V79" s="20"/>
      <c r="W79" s="20" t="s">
        <v>19</v>
      </c>
      <c r="X79" s="20">
        <v>1</v>
      </c>
      <c r="Y79" s="20">
        <v>1</v>
      </c>
      <c r="Z79" s="20">
        <v>9</v>
      </c>
      <c r="AA79" s="20">
        <v>9</v>
      </c>
      <c r="AD79" s="20">
        <v>2011</v>
      </c>
      <c r="AE79" s="20">
        <v>5</v>
      </c>
      <c r="AF79">
        <f t="shared" si="1"/>
        <v>2</v>
      </c>
    </row>
    <row r="80" spans="1:32" x14ac:dyDescent="0.25">
      <c r="A80" s="102" t="s">
        <v>420</v>
      </c>
      <c r="B80" s="20">
        <v>24</v>
      </c>
      <c r="C80" s="20" t="s">
        <v>453</v>
      </c>
      <c r="D80" s="20">
        <v>2011</v>
      </c>
      <c r="E80" s="20" t="s">
        <v>18</v>
      </c>
      <c r="F80" s="20" t="s">
        <v>20</v>
      </c>
      <c r="G80" s="20" t="s">
        <v>20</v>
      </c>
      <c r="H80" s="20" t="s">
        <v>20</v>
      </c>
      <c r="I80" s="20">
        <v>1</v>
      </c>
      <c r="J80" s="20"/>
      <c r="K80" s="20"/>
      <c r="L80" s="20">
        <v>5</v>
      </c>
      <c r="M80" s="20">
        <v>1</v>
      </c>
      <c r="N80" s="20">
        <v>16</v>
      </c>
      <c r="O80" s="20" t="s">
        <v>19</v>
      </c>
      <c r="P80" s="20" t="s">
        <v>20</v>
      </c>
      <c r="Q80" s="20">
        <v>2</v>
      </c>
      <c r="R80" s="20">
        <v>9</v>
      </c>
      <c r="S80" s="20"/>
      <c r="T80" s="20" t="s">
        <v>20</v>
      </c>
      <c r="U80" s="20"/>
      <c r="V80" s="20"/>
      <c r="W80" s="20"/>
      <c r="X80" s="20">
        <v>1</v>
      </c>
      <c r="Y80" s="20">
        <v>1</v>
      </c>
      <c r="Z80" s="20">
        <v>9</v>
      </c>
      <c r="AA80" s="20">
        <v>9</v>
      </c>
      <c r="AD80" s="20" t="s">
        <v>19</v>
      </c>
      <c r="AE80" s="20"/>
    </row>
    <row r="81" spans="1:32" x14ac:dyDescent="0.25">
      <c r="A81" s="102" t="s">
        <v>421</v>
      </c>
      <c r="B81" s="20" t="s">
        <v>19</v>
      </c>
      <c r="C81" s="20"/>
      <c r="D81" s="20" t="s">
        <v>19</v>
      </c>
      <c r="E81" s="20" t="s">
        <v>18</v>
      </c>
      <c r="F81" s="20"/>
      <c r="G81" s="20" t="s">
        <v>19</v>
      </c>
      <c r="H81" s="20"/>
      <c r="I81" s="20"/>
      <c r="J81" s="20"/>
      <c r="K81" s="20"/>
      <c r="L81" s="20" t="s">
        <v>19</v>
      </c>
      <c r="M81" s="20" t="s">
        <v>19</v>
      </c>
      <c r="N81" s="20" t="s">
        <v>19</v>
      </c>
      <c r="O81" s="20" t="s">
        <v>19</v>
      </c>
      <c r="P81" s="20" t="s">
        <v>19</v>
      </c>
      <c r="Q81" s="20" t="s">
        <v>19</v>
      </c>
      <c r="R81" s="20">
        <v>10</v>
      </c>
      <c r="S81" s="20"/>
      <c r="T81" s="20"/>
      <c r="U81" s="20"/>
      <c r="V81" s="20"/>
      <c r="W81" s="20" t="s">
        <v>19</v>
      </c>
      <c r="X81" s="20">
        <v>4</v>
      </c>
      <c r="Y81" s="20" t="s">
        <v>19</v>
      </c>
      <c r="Z81" s="20">
        <v>10</v>
      </c>
      <c r="AA81" s="20">
        <v>10</v>
      </c>
      <c r="AD81" s="20">
        <v>2005</v>
      </c>
      <c r="AE81" s="20">
        <v>5</v>
      </c>
      <c r="AF81">
        <f t="shared" si="1"/>
        <v>8</v>
      </c>
    </row>
    <row r="82" spans="1:32" x14ac:dyDescent="0.25">
      <c r="A82" s="102" t="s">
        <v>449</v>
      </c>
      <c r="B82" s="20">
        <v>53</v>
      </c>
      <c r="C82" s="20" t="s">
        <v>162</v>
      </c>
      <c r="D82" s="20">
        <v>2005</v>
      </c>
      <c r="E82" s="20" t="s">
        <v>20</v>
      </c>
      <c r="F82" s="20" t="s">
        <v>19</v>
      </c>
      <c r="G82" s="20" t="s">
        <v>20</v>
      </c>
      <c r="H82" s="20" t="s">
        <v>18</v>
      </c>
      <c r="I82" s="20">
        <v>1</v>
      </c>
      <c r="J82" s="20"/>
      <c r="K82" s="20"/>
      <c r="L82" s="20">
        <v>5</v>
      </c>
      <c r="M82" s="20">
        <v>1</v>
      </c>
      <c r="N82" s="20">
        <v>13</v>
      </c>
      <c r="O82" s="20" t="s">
        <v>19</v>
      </c>
      <c r="P82" s="20" t="s">
        <v>20</v>
      </c>
      <c r="Q82" s="20">
        <v>5</v>
      </c>
      <c r="R82" s="20">
        <v>5</v>
      </c>
      <c r="S82" s="20"/>
      <c r="T82" s="20"/>
      <c r="U82" s="20"/>
      <c r="V82" s="20"/>
      <c r="W82" s="20" t="s">
        <v>19</v>
      </c>
      <c r="X82" s="20">
        <v>5</v>
      </c>
      <c r="Y82" s="20">
        <v>1</v>
      </c>
      <c r="Z82" s="20">
        <v>8</v>
      </c>
      <c r="AA82" s="20">
        <v>9</v>
      </c>
      <c r="AD82" s="20">
        <v>2011</v>
      </c>
      <c r="AE82" s="20">
        <v>1</v>
      </c>
      <c r="AF82">
        <f t="shared" si="1"/>
        <v>2</v>
      </c>
    </row>
    <row r="83" spans="1:32" x14ac:dyDescent="0.25">
      <c r="A83" s="102" t="s">
        <v>450</v>
      </c>
      <c r="B83" s="20">
        <v>31</v>
      </c>
      <c r="C83" s="20" t="s">
        <v>316</v>
      </c>
      <c r="D83" s="20">
        <v>2011</v>
      </c>
      <c r="E83" s="20" t="s">
        <v>18</v>
      </c>
      <c r="F83" s="20" t="s">
        <v>19</v>
      </c>
      <c r="G83" s="20" t="s">
        <v>20</v>
      </c>
      <c r="H83" s="20" t="s">
        <v>20</v>
      </c>
      <c r="I83" s="20">
        <v>2</v>
      </c>
      <c r="J83" s="20"/>
      <c r="K83" s="20"/>
      <c r="L83" s="20">
        <v>1</v>
      </c>
      <c r="M83" s="20">
        <v>1</v>
      </c>
      <c r="N83" s="20">
        <v>15</v>
      </c>
      <c r="O83" s="20" t="s">
        <v>20</v>
      </c>
      <c r="P83" s="20" t="s">
        <v>20</v>
      </c>
      <c r="Q83" s="20">
        <v>2</v>
      </c>
      <c r="R83" s="20">
        <v>1</v>
      </c>
      <c r="S83" s="20"/>
      <c r="T83" s="20" t="s">
        <v>20</v>
      </c>
      <c r="U83" s="20"/>
      <c r="V83" s="20"/>
      <c r="W83" s="20"/>
      <c r="X83" s="20">
        <v>1</v>
      </c>
      <c r="Y83" s="20">
        <v>3</v>
      </c>
      <c r="Z83" s="20">
        <v>5</v>
      </c>
      <c r="AA83" s="20">
        <v>9</v>
      </c>
      <c r="AD83" s="20">
        <v>2005</v>
      </c>
      <c r="AE83" s="20">
        <v>5</v>
      </c>
      <c r="AF83">
        <f t="shared" si="1"/>
        <v>8</v>
      </c>
    </row>
    <row r="84" spans="1:32" x14ac:dyDescent="0.25">
      <c r="A84" s="102" t="s">
        <v>451</v>
      </c>
      <c r="B84" s="20">
        <v>34</v>
      </c>
      <c r="C84" s="20" t="s">
        <v>183</v>
      </c>
      <c r="D84" s="20">
        <v>2005</v>
      </c>
      <c r="E84" s="20" t="s">
        <v>20</v>
      </c>
      <c r="F84" s="20" t="s">
        <v>19</v>
      </c>
      <c r="G84" s="20" t="s">
        <v>20</v>
      </c>
      <c r="H84" s="20" t="s">
        <v>20</v>
      </c>
      <c r="I84" s="20">
        <v>3</v>
      </c>
      <c r="J84" s="20"/>
      <c r="K84" s="20"/>
      <c r="L84" s="20">
        <v>5</v>
      </c>
      <c r="M84" s="20">
        <v>2</v>
      </c>
      <c r="N84" s="20">
        <v>25</v>
      </c>
      <c r="O84" s="20" t="s">
        <v>20</v>
      </c>
      <c r="P84" s="20" t="s">
        <v>20</v>
      </c>
      <c r="Q84" s="20">
        <v>2</v>
      </c>
      <c r="R84" s="20">
        <v>8</v>
      </c>
      <c r="S84" s="20"/>
      <c r="T84" s="20"/>
      <c r="U84" s="20"/>
      <c r="V84" s="20" t="s">
        <v>20</v>
      </c>
      <c r="W84" s="20"/>
      <c r="X84" s="20" t="s">
        <v>19</v>
      </c>
      <c r="Y84" s="20" t="s">
        <v>19</v>
      </c>
      <c r="Z84" s="20">
        <v>7</v>
      </c>
      <c r="AA84" s="20">
        <v>8</v>
      </c>
      <c r="AD84" s="20">
        <v>2013</v>
      </c>
      <c r="AE84" s="20">
        <v>3</v>
      </c>
      <c r="AF84">
        <f t="shared" si="1"/>
        <v>0</v>
      </c>
    </row>
    <row r="85" spans="1:32" x14ac:dyDescent="0.25">
      <c r="A85" s="102" t="s">
        <v>452</v>
      </c>
      <c r="B85" s="20">
        <v>21</v>
      </c>
      <c r="C85" s="20" t="s">
        <v>162</v>
      </c>
      <c r="D85" s="20">
        <v>2013</v>
      </c>
      <c r="E85" s="20" t="s">
        <v>18</v>
      </c>
      <c r="F85" s="20" t="s">
        <v>19</v>
      </c>
      <c r="G85" s="20" t="s">
        <v>18</v>
      </c>
      <c r="H85" s="20"/>
      <c r="I85" s="20"/>
      <c r="J85" s="20"/>
      <c r="K85" s="20"/>
      <c r="L85" s="20">
        <v>3</v>
      </c>
      <c r="M85" s="20">
        <v>2</v>
      </c>
      <c r="N85" s="20">
        <v>17</v>
      </c>
      <c r="O85" s="20" t="s">
        <v>20</v>
      </c>
      <c r="P85" s="20" t="s">
        <v>20</v>
      </c>
      <c r="Q85" s="20">
        <v>3</v>
      </c>
      <c r="R85" s="20">
        <v>9</v>
      </c>
      <c r="S85" s="20" t="s">
        <v>20</v>
      </c>
      <c r="T85" s="20"/>
      <c r="U85" s="20"/>
      <c r="V85" s="20"/>
      <c r="W85" s="20"/>
      <c r="X85" s="20">
        <v>1</v>
      </c>
      <c r="Y85" s="20">
        <v>1</v>
      </c>
      <c r="Z85" s="20">
        <v>9</v>
      </c>
      <c r="AA85" s="20">
        <v>9</v>
      </c>
      <c r="AD85" s="20">
        <v>2013</v>
      </c>
      <c r="AE85" s="20">
        <v>9</v>
      </c>
      <c r="AF85">
        <f t="shared" si="1"/>
        <v>0</v>
      </c>
    </row>
    <row r="86" spans="1:32" x14ac:dyDescent="0.25">
      <c r="A86" s="102" t="s">
        <v>454</v>
      </c>
      <c r="B86" s="20">
        <v>21</v>
      </c>
      <c r="C86" s="20" t="s">
        <v>162</v>
      </c>
      <c r="D86" s="20">
        <v>2013</v>
      </c>
      <c r="E86" s="20" t="s">
        <v>20</v>
      </c>
      <c r="F86" s="20" t="s">
        <v>19</v>
      </c>
      <c r="G86" s="20" t="s">
        <v>20</v>
      </c>
      <c r="H86" s="20" t="s">
        <v>20</v>
      </c>
      <c r="I86" s="20">
        <v>1</v>
      </c>
      <c r="J86" s="20"/>
      <c r="K86" s="20"/>
      <c r="L86" s="20">
        <v>9</v>
      </c>
      <c r="M86" s="20">
        <v>2</v>
      </c>
      <c r="N86" s="20">
        <v>20</v>
      </c>
      <c r="O86" s="20" t="s">
        <v>20</v>
      </c>
      <c r="P86" s="20" t="s">
        <v>20</v>
      </c>
      <c r="Q86" s="20">
        <v>5</v>
      </c>
      <c r="R86" s="20"/>
      <c r="S86" s="20"/>
      <c r="T86" s="20"/>
      <c r="U86" s="20"/>
      <c r="V86" s="20"/>
      <c r="W86" s="20" t="s">
        <v>19</v>
      </c>
      <c r="X86" s="20">
        <v>1</v>
      </c>
      <c r="Y86" s="20">
        <v>1</v>
      </c>
      <c r="Z86" s="20">
        <v>9</v>
      </c>
      <c r="AA86" s="20">
        <v>9</v>
      </c>
      <c r="AD86" s="20">
        <v>2010</v>
      </c>
      <c r="AE86" s="20">
        <v>5</v>
      </c>
      <c r="AF86">
        <f t="shared" si="1"/>
        <v>3</v>
      </c>
    </row>
    <row r="87" spans="1:32" x14ac:dyDescent="0.25">
      <c r="A87" s="102" t="s">
        <v>455</v>
      </c>
      <c r="B87" s="20">
        <v>31</v>
      </c>
      <c r="C87" s="20" t="s">
        <v>316</v>
      </c>
      <c r="D87" s="20">
        <v>2010</v>
      </c>
      <c r="E87" s="20" t="s">
        <v>18</v>
      </c>
      <c r="F87" s="20" t="s">
        <v>19</v>
      </c>
      <c r="G87" s="20" t="s">
        <v>20</v>
      </c>
      <c r="H87" s="20" t="s">
        <v>20</v>
      </c>
      <c r="I87" s="20">
        <v>2</v>
      </c>
      <c r="J87" s="20"/>
      <c r="K87" s="20"/>
      <c r="L87" s="20">
        <v>5</v>
      </c>
      <c r="M87" s="20">
        <v>1</v>
      </c>
      <c r="N87" s="20" t="s">
        <v>19</v>
      </c>
      <c r="O87" s="20" t="s">
        <v>20</v>
      </c>
      <c r="P87" s="20" t="s">
        <v>20</v>
      </c>
      <c r="Q87" s="20">
        <v>5</v>
      </c>
      <c r="R87" s="20">
        <v>5</v>
      </c>
      <c r="S87" s="20"/>
      <c r="T87" s="20"/>
      <c r="U87" s="20"/>
      <c r="V87" s="20"/>
      <c r="W87" s="20" t="s">
        <v>19</v>
      </c>
      <c r="X87" s="20">
        <v>1</v>
      </c>
      <c r="Y87" s="20">
        <v>1</v>
      </c>
      <c r="Z87" s="20">
        <v>9</v>
      </c>
      <c r="AA87" s="20">
        <v>9</v>
      </c>
      <c r="AE87" s="20"/>
    </row>
    <row r="88" spans="1:32" x14ac:dyDescent="0.25">
      <c r="A88" s="102" t="s">
        <v>457</v>
      </c>
      <c r="B88" s="20" t="s">
        <v>19</v>
      </c>
      <c r="C88" s="20" t="s">
        <v>360</v>
      </c>
      <c r="D88" s="20" t="s">
        <v>19</v>
      </c>
      <c r="E88" s="20" t="s">
        <v>20</v>
      </c>
      <c r="F88" s="20" t="s">
        <v>19</v>
      </c>
      <c r="G88" s="20" t="s">
        <v>19</v>
      </c>
      <c r="H88" s="20" t="s">
        <v>19</v>
      </c>
      <c r="I88" s="20"/>
      <c r="J88" s="20"/>
      <c r="K88" s="20"/>
      <c r="L88" s="20" t="s">
        <v>19</v>
      </c>
      <c r="M88" s="20"/>
      <c r="N88" s="20" t="s">
        <v>19</v>
      </c>
      <c r="O88" s="20" t="s">
        <v>19</v>
      </c>
      <c r="P88" s="20" t="s">
        <v>19</v>
      </c>
      <c r="Q88" s="20" t="s">
        <v>19</v>
      </c>
      <c r="R88" s="20">
        <v>10</v>
      </c>
      <c r="S88" s="20"/>
      <c r="T88" s="20"/>
      <c r="U88" s="20"/>
      <c r="V88" s="20"/>
      <c r="W88" s="20"/>
      <c r="X88" s="20" t="s">
        <v>19</v>
      </c>
      <c r="Y88" s="20" t="s">
        <v>19</v>
      </c>
      <c r="Z88" s="20" t="s">
        <v>19</v>
      </c>
      <c r="AA88" s="20" t="s">
        <v>19</v>
      </c>
      <c r="AE88" s="20"/>
    </row>
    <row r="89" spans="1:32" x14ac:dyDescent="0.25">
      <c r="A89" s="102" t="s">
        <v>464</v>
      </c>
      <c r="B89" s="20" t="s">
        <v>19</v>
      </c>
      <c r="C89" s="20" t="s">
        <v>530</v>
      </c>
      <c r="D89" s="20" t="s">
        <v>19</v>
      </c>
      <c r="E89" s="20" t="s">
        <v>18</v>
      </c>
      <c r="F89" s="20" t="s">
        <v>19</v>
      </c>
      <c r="G89" s="20" t="s">
        <v>19</v>
      </c>
      <c r="H89" s="20" t="s">
        <v>19</v>
      </c>
      <c r="I89" s="20"/>
      <c r="J89" s="20"/>
      <c r="K89" s="20"/>
      <c r="L89" s="20" t="s">
        <v>19</v>
      </c>
      <c r="M89" s="20"/>
      <c r="N89" s="20" t="s">
        <v>19</v>
      </c>
      <c r="O89" s="20" t="s">
        <v>19</v>
      </c>
      <c r="P89" s="20" t="s">
        <v>19</v>
      </c>
      <c r="Q89" s="20" t="s">
        <v>19</v>
      </c>
      <c r="R89" s="20"/>
      <c r="S89" s="20"/>
      <c r="T89" s="20"/>
      <c r="U89" s="20"/>
      <c r="V89" s="20"/>
      <c r="W89" s="20"/>
      <c r="X89" s="20" t="s">
        <v>19</v>
      </c>
      <c r="Y89" s="20" t="s">
        <v>19</v>
      </c>
      <c r="Z89" s="20" t="s">
        <v>19</v>
      </c>
      <c r="AA89" s="20" t="s">
        <v>19</v>
      </c>
      <c r="AE89" s="20"/>
    </row>
    <row r="90" spans="1:32" x14ac:dyDescent="0.25">
      <c r="A90" s="102" t="s">
        <v>578</v>
      </c>
      <c r="B90" s="20" t="s">
        <v>19</v>
      </c>
      <c r="C90" s="20" t="s">
        <v>19</v>
      </c>
      <c r="D90" s="20" t="s">
        <v>19</v>
      </c>
      <c r="E90" s="20" t="s">
        <v>20</v>
      </c>
      <c r="F90" s="20" t="s">
        <v>19</v>
      </c>
      <c r="G90" s="20" t="s">
        <v>19</v>
      </c>
      <c r="H90" s="20" t="s">
        <v>19</v>
      </c>
      <c r="I90" s="20"/>
      <c r="J90" s="20"/>
      <c r="K90" s="20"/>
      <c r="L90" s="20" t="s">
        <v>19</v>
      </c>
      <c r="M90" s="20"/>
      <c r="N90" s="20" t="s">
        <v>19</v>
      </c>
      <c r="O90" s="20" t="s">
        <v>19</v>
      </c>
      <c r="P90" s="20" t="s">
        <v>19</v>
      </c>
      <c r="Q90" s="20" t="s">
        <v>19</v>
      </c>
      <c r="R90" s="20"/>
      <c r="S90" s="20"/>
      <c r="T90" s="20"/>
      <c r="U90" s="20"/>
      <c r="V90" s="20"/>
      <c r="W90" s="20"/>
      <c r="X90" s="20" t="s">
        <v>19</v>
      </c>
      <c r="Y90" s="20" t="s">
        <v>19</v>
      </c>
      <c r="Z90" s="20" t="s">
        <v>19</v>
      </c>
      <c r="AA90" s="20" t="s">
        <v>19</v>
      </c>
      <c r="AE90" s="20"/>
    </row>
    <row r="91" spans="1:32" x14ac:dyDescent="0.25">
      <c r="A91" s="102" t="s">
        <v>529</v>
      </c>
      <c r="B91" s="20" t="s">
        <v>19</v>
      </c>
      <c r="C91" s="20" t="s">
        <v>162</v>
      </c>
      <c r="D91" s="20" t="s">
        <v>19</v>
      </c>
      <c r="E91" s="20" t="s">
        <v>20</v>
      </c>
      <c r="F91" s="20" t="s">
        <v>19</v>
      </c>
      <c r="G91" s="20" t="s">
        <v>19</v>
      </c>
      <c r="H91" s="20" t="s">
        <v>19</v>
      </c>
      <c r="I91" s="20"/>
      <c r="J91" s="20"/>
      <c r="K91" s="20"/>
      <c r="L91" s="20" t="s">
        <v>19</v>
      </c>
      <c r="M91" s="20"/>
      <c r="N91" s="20" t="s">
        <v>19</v>
      </c>
      <c r="O91" s="20" t="s">
        <v>19</v>
      </c>
      <c r="P91" s="20" t="s">
        <v>19</v>
      </c>
      <c r="Q91" s="20" t="s">
        <v>19</v>
      </c>
      <c r="R91" s="20"/>
      <c r="S91" s="20"/>
      <c r="T91" s="20"/>
      <c r="U91" s="20"/>
      <c r="V91" s="20"/>
      <c r="W91" s="20"/>
      <c r="X91" s="20" t="s">
        <v>19</v>
      </c>
      <c r="Y91" s="20" t="s">
        <v>19</v>
      </c>
      <c r="Z91" s="20" t="s">
        <v>19</v>
      </c>
      <c r="AA91" s="20" t="s">
        <v>19</v>
      </c>
      <c r="AE91" s="20"/>
    </row>
    <row r="92" spans="1:32" x14ac:dyDescent="0.25">
      <c r="A92" s="102" t="s">
        <v>473</v>
      </c>
      <c r="B92" s="20">
        <v>22</v>
      </c>
      <c r="C92" s="20" t="s">
        <v>162</v>
      </c>
      <c r="D92" s="20">
        <v>2014</v>
      </c>
      <c r="E92" s="20" t="s">
        <v>20</v>
      </c>
      <c r="F92" s="20"/>
      <c r="G92" s="20" t="s">
        <v>18</v>
      </c>
      <c r="H92" s="20"/>
      <c r="I92" s="20"/>
      <c r="J92" s="20"/>
      <c r="K92" s="20"/>
      <c r="L92" s="20">
        <v>5</v>
      </c>
      <c r="M92" s="20">
        <v>1</v>
      </c>
      <c r="N92" s="20">
        <v>20</v>
      </c>
      <c r="O92" s="20" t="s">
        <v>20</v>
      </c>
      <c r="P92" s="20" t="s">
        <v>20</v>
      </c>
      <c r="Q92" s="20">
        <v>2</v>
      </c>
      <c r="R92" s="20">
        <v>6</v>
      </c>
      <c r="S92" s="20"/>
      <c r="T92" s="20"/>
      <c r="U92" s="20"/>
      <c r="V92" s="20"/>
      <c r="W92" s="20"/>
      <c r="X92" s="20">
        <v>2</v>
      </c>
      <c r="Y92" s="20">
        <v>1</v>
      </c>
      <c r="Z92" s="20">
        <v>7</v>
      </c>
      <c r="AA92" s="20">
        <v>7</v>
      </c>
      <c r="AE92" s="20"/>
    </row>
    <row r="93" spans="1:32" x14ac:dyDescent="0.25">
      <c r="A93" s="102" t="s">
        <v>474</v>
      </c>
      <c r="B93" s="20">
        <v>36</v>
      </c>
      <c r="C93" s="20" t="s">
        <v>316</v>
      </c>
      <c r="D93" s="20">
        <v>2010</v>
      </c>
      <c r="E93" s="20" t="s">
        <v>18</v>
      </c>
      <c r="F93" s="20" t="s">
        <v>20</v>
      </c>
      <c r="G93" s="20">
        <v>1</v>
      </c>
      <c r="H93" s="20" t="s">
        <v>18</v>
      </c>
      <c r="I93" s="20"/>
      <c r="J93" s="20"/>
      <c r="K93" s="20"/>
      <c r="L93" s="20">
        <v>5</v>
      </c>
      <c r="M93" s="20">
        <v>3</v>
      </c>
      <c r="N93" s="20">
        <v>25</v>
      </c>
      <c r="O93" s="20" t="s">
        <v>20</v>
      </c>
      <c r="P93" s="20" t="s">
        <v>20</v>
      </c>
      <c r="Q93" s="20">
        <v>5</v>
      </c>
      <c r="R93" s="20">
        <v>5</v>
      </c>
      <c r="S93" s="20"/>
      <c r="T93" s="20"/>
      <c r="U93" s="20"/>
      <c r="V93" s="20"/>
      <c r="W93" s="20"/>
      <c r="X93" s="20">
        <v>3</v>
      </c>
      <c r="Y93" s="20">
        <v>3</v>
      </c>
      <c r="Z93" s="20">
        <v>5</v>
      </c>
      <c r="AA93" s="20">
        <v>9</v>
      </c>
      <c r="AE93" s="20"/>
    </row>
    <row r="94" spans="1:32" x14ac:dyDescent="0.25">
      <c r="A94" s="102" t="s">
        <v>505</v>
      </c>
      <c r="B94" s="20" t="s">
        <v>19</v>
      </c>
      <c r="C94" s="20" t="s">
        <v>173</v>
      </c>
      <c r="D94" s="20" t="s">
        <v>19</v>
      </c>
      <c r="E94" s="20" t="s">
        <v>577</v>
      </c>
      <c r="F94" s="20" t="s">
        <v>19</v>
      </c>
      <c r="G94" s="20" t="s">
        <v>19</v>
      </c>
      <c r="H94" s="20" t="s">
        <v>19</v>
      </c>
      <c r="I94" s="20"/>
      <c r="J94" s="20"/>
      <c r="K94" s="20"/>
      <c r="L94" s="20" t="s">
        <v>19</v>
      </c>
      <c r="M94" s="20"/>
      <c r="N94" s="20" t="s">
        <v>19</v>
      </c>
      <c r="O94" s="20" t="s">
        <v>19</v>
      </c>
      <c r="P94" s="20" t="s">
        <v>19</v>
      </c>
      <c r="Q94" s="20" t="s">
        <v>19</v>
      </c>
      <c r="R94" s="20"/>
      <c r="S94" s="20"/>
      <c r="T94" s="20"/>
      <c r="U94" s="20"/>
      <c r="V94" s="20"/>
      <c r="W94" s="20"/>
      <c r="X94" s="20" t="s">
        <v>19</v>
      </c>
      <c r="Y94" s="20" t="s">
        <v>19</v>
      </c>
      <c r="Z94" s="20" t="s">
        <v>19</v>
      </c>
      <c r="AA94" s="20" t="s">
        <v>19</v>
      </c>
      <c r="AE94" s="20"/>
    </row>
    <row r="95" spans="1:32" x14ac:dyDescent="0.25">
      <c r="A95" s="102" t="s">
        <v>506</v>
      </c>
      <c r="B95" s="20" t="s">
        <v>19</v>
      </c>
      <c r="C95" s="20" t="s">
        <v>528</v>
      </c>
      <c r="D95" s="20" t="s">
        <v>19</v>
      </c>
      <c r="E95" s="20" t="s">
        <v>18</v>
      </c>
      <c r="F95" s="20" t="s">
        <v>19</v>
      </c>
      <c r="G95" s="20" t="s">
        <v>19</v>
      </c>
      <c r="H95" s="20" t="s">
        <v>19</v>
      </c>
      <c r="I95" s="20"/>
      <c r="J95" s="20"/>
      <c r="K95" s="20"/>
      <c r="L95" s="20" t="s">
        <v>19</v>
      </c>
      <c r="M95" s="20"/>
      <c r="N95" s="20" t="s">
        <v>19</v>
      </c>
      <c r="O95" s="20" t="s">
        <v>19</v>
      </c>
      <c r="P95" s="20" t="s">
        <v>19</v>
      </c>
      <c r="Q95" s="20" t="s">
        <v>19</v>
      </c>
      <c r="R95" s="20"/>
      <c r="S95" s="20"/>
      <c r="T95" s="20"/>
      <c r="U95" s="20"/>
      <c r="V95" s="20"/>
      <c r="W95" s="20"/>
      <c r="X95" s="20" t="s">
        <v>19</v>
      </c>
      <c r="Y95" s="20" t="s">
        <v>19</v>
      </c>
      <c r="Z95" s="20" t="s">
        <v>19</v>
      </c>
      <c r="AA95" s="20" t="s">
        <v>19</v>
      </c>
      <c r="AE95" s="20"/>
    </row>
    <row r="96" spans="1:32" x14ac:dyDescent="0.25">
      <c r="A96" s="102" t="s">
        <v>491</v>
      </c>
      <c r="B96" s="20" t="s">
        <v>19</v>
      </c>
      <c r="C96" s="20" t="s">
        <v>162</v>
      </c>
      <c r="D96" s="20" t="s">
        <v>19</v>
      </c>
      <c r="E96" s="20" t="s">
        <v>20</v>
      </c>
      <c r="F96" s="20" t="s">
        <v>19</v>
      </c>
      <c r="G96" s="20" t="s">
        <v>19</v>
      </c>
      <c r="H96" s="20" t="s">
        <v>19</v>
      </c>
      <c r="I96" s="20"/>
      <c r="J96" s="20"/>
      <c r="K96" s="20"/>
      <c r="L96" s="20" t="s">
        <v>19</v>
      </c>
      <c r="M96" s="20"/>
      <c r="N96" s="20" t="s">
        <v>19</v>
      </c>
      <c r="O96" s="20" t="s">
        <v>19</v>
      </c>
      <c r="P96" s="20" t="s">
        <v>19</v>
      </c>
      <c r="Q96" s="20" t="s">
        <v>19</v>
      </c>
      <c r="R96" s="20"/>
      <c r="S96" s="20"/>
      <c r="T96" s="20"/>
      <c r="U96" s="20"/>
      <c r="V96" s="20"/>
      <c r="W96" s="20"/>
      <c r="X96" s="20" t="s">
        <v>19</v>
      </c>
      <c r="Y96" s="20" t="s">
        <v>19</v>
      </c>
      <c r="Z96" s="20" t="s">
        <v>19</v>
      </c>
      <c r="AA96" s="20" t="s">
        <v>19</v>
      </c>
      <c r="AE96" s="20"/>
    </row>
    <row r="97" spans="1:27" x14ac:dyDescent="0.25">
      <c r="A97" s="102" t="s">
        <v>511</v>
      </c>
      <c r="B97" s="20"/>
      <c r="C97" s="20" t="s">
        <v>162</v>
      </c>
      <c r="D97" s="20"/>
      <c r="E97" s="20" t="s">
        <v>577</v>
      </c>
      <c r="F97" s="20"/>
      <c r="G97" s="20"/>
      <c r="H97" s="20"/>
      <c r="I97" s="20"/>
      <c r="J97" s="20"/>
      <c r="K97" s="20"/>
      <c r="L97" s="20"/>
      <c r="M97" s="20"/>
      <c r="N97" s="20"/>
      <c r="O97" s="20"/>
      <c r="P97" s="20"/>
      <c r="Q97" s="20"/>
      <c r="R97" s="20"/>
      <c r="S97" s="20"/>
      <c r="T97" s="20"/>
      <c r="U97" s="20"/>
      <c r="V97" s="20"/>
      <c r="W97" s="20"/>
      <c r="X97" s="20"/>
      <c r="Y97" s="20"/>
      <c r="Z97" s="20"/>
      <c r="AA97" s="20"/>
    </row>
    <row r="98" spans="1:27" x14ac:dyDescent="0.25">
      <c r="A98" s="102" t="s">
        <v>516</v>
      </c>
      <c r="B98" s="20"/>
      <c r="C98" s="20" t="s">
        <v>162</v>
      </c>
      <c r="D98" s="20"/>
      <c r="E98" s="20" t="s">
        <v>18</v>
      </c>
      <c r="F98" s="20"/>
      <c r="G98" s="20"/>
      <c r="H98" s="20"/>
      <c r="I98" s="20"/>
      <c r="J98" s="20"/>
      <c r="K98" s="20"/>
      <c r="L98" s="20"/>
      <c r="M98" s="20"/>
      <c r="N98" s="20"/>
      <c r="O98" s="20"/>
      <c r="P98" s="20"/>
      <c r="Q98" s="20"/>
      <c r="R98" s="20"/>
      <c r="S98" s="20"/>
      <c r="T98" s="20"/>
      <c r="U98" s="20"/>
      <c r="V98" s="20"/>
      <c r="W98" s="20"/>
      <c r="X98" s="20"/>
      <c r="Y98" s="20"/>
      <c r="Z98" s="20"/>
      <c r="AA98" s="20"/>
    </row>
    <row r="99" spans="1:27" x14ac:dyDescent="0.25">
      <c r="A99" s="102" t="s">
        <v>512</v>
      </c>
      <c r="B99" s="20"/>
      <c r="C99" s="20" t="s">
        <v>162</v>
      </c>
      <c r="D99" s="20"/>
      <c r="E99" s="20" t="s">
        <v>20</v>
      </c>
      <c r="F99" s="20"/>
      <c r="G99" s="20"/>
      <c r="H99" s="20"/>
      <c r="I99" s="20"/>
      <c r="J99" s="20"/>
      <c r="K99" s="20"/>
      <c r="L99" s="20"/>
      <c r="M99" s="20"/>
      <c r="N99" s="20"/>
      <c r="O99" s="20"/>
      <c r="P99" s="20"/>
      <c r="Q99" s="20"/>
      <c r="R99" s="20"/>
      <c r="S99" s="20"/>
      <c r="T99" s="20"/>
      <c r="U99" s="20"/>
      <c r="V99" s="20"/>
      <c r="W99" s="20"/>
      <c r="X99" s="20"/>
      <c r="Y99" s="20"/>
      <c r="Z99" s="20"/>
      <c r="AA99" s="20"/>
    </row>
    <row r="100" spans="1:27" x14ac:dyDescent="0.25">
      <c r="A100" s="102" t="s">
        <v>517</v>
      </c>
      <c r="B100" s="20"/>
      <c r="C100" s="20" t="s">
        <v>19</v>
      </c>
      <c r="D100" s="20"/>
      <c r="E100" s="20" t="s">
        <v>18</v>
      </c>
      <c r="F100" s="20"/>
      <c r="G100" s="20"/>
      <c r="H100" s="20"/>
      <c r="I100" s="20"/>
      <c r="J100" s="20"/>
      <c r="K100" s="20"/>
      <c r="L100" s="20"/>
      <c r="M100" s="20"/>
      <c r="N100" s="20"/>
      <c r="O100" s="20"/>
      <c r="P100" s="20"/>
      <c r="Q100" s="20"/>
      <c r="R100" s="20"/>
      <c r="S100" s="20"/>
      <c r="T100" s="20"/>
      <c r="U100" s="20"/>
      <c r="V100" s="20"/>
      <c r="W100" s="20"/>
      <c r="X100" s="20"/>
      <c r="Y100" s="20"/>
      <c r="Z100" s="20"/>
      <c r="AA100" s="20"/>
    </row>
    <row r="101" spans="1:27" x14ac:dyDescent="0.25">
      <c r="A101" s="102" t="s">
        <v>513</v>
      </c>
      <c r="B101" s="20"/>
      <c r="C101" s="20" t="s">
        <v>19</v>
      </c>
      <c r="D101" s="20"/>
      <c r="E101" s="20" t="s">
        <v>18</v>
      </c>
      <c r="F101" s="20"/>
      <c r="G101" s="20"/>
      <c r="H101" s="20"/>
      <c r="I101" s="20"/>
      <c r="J101" s="20"/>
      <c r="K101" s="20"/>
      <c r="L101" s="20"/>
      <c r="M101" s="20"/>
      <c r="N101" s="20"/>
      <c r="O101" s="20"/>
      <c r="P101" s="20"/>
      <c r="Q101" s="20"/>
      <c r="R101" s="20"/>
      <c r="S101" s="20"/>
      <c r="T101" s="20"/>
      <c r="U101" s="20"/>
      <c r="V101" s="20"/>
      <c r="W101" s="20"/>
      <c r="X101" s="20"/>
      <c r="Y101" s="20"/>
      <c r="Z101" s="20"/>
      <c r="AA101" s="20"/>
    </row>
    <row r="102" spans="1:27" x14ac:dyDescent="0.25">
      <c r="A102" s="102" t="s">
        <v>514</v>
      </c>
      <c r="B102" s="20"/>
      <c r="C102" s="20" t="s">
        <v>528</v>
      </c>
      <c r="D102" s="20"/>
      <c r="E102" s="20" t="s">
        <v>18</v>
      </c>
      <c r="F102" s="20"/>
      <c r="G102" s="20"/>
      <c r="H102" s="20"/>
      <c r="I102" s="20"/>
      <c r="J102" s="20"/>
      <c r="K102" s="20"/>
      <c r="L102" s="20"/>
      <c r="M102" s="20"/>
      <c r="N102" s="20"/>
      <c r="O102" s="20"/>
      <c r="P102" s="20"/>
      <c r="Q102" s="20"/>
      <c r="R102" s="20"/>
      <c r="S102" s="20"/>
      <c r="T102" s="20"/>
      <c r="U102" s="20"/>
      <c r="V102" s="20"/>
      <c r="W102" s="20"/>
      <c r="X102" s="20"/>
      <c r="Y102" s="20"/>
      <c r="Z102" s="20"/>
      <c r="AA102" s="20"/>
    </row>
    <row r="103" spans="1:27" x14ac:dyDescent="0.25">
      <c r="A103" s="102" t="s">
        <v>518</v>
      </c>
      <c r="B103" s="20"/>
      <c r="C103" s="20" t="s">
        <v>19</v>
      </c>
      <c r="D103" s="20"/>
      <c r="E103" s="20" t="s">
        <v>20</v>
      </c>
      <c r="F103" s="20"/>
      <c r="G103" s="20"/>
      <c r="H103" s="20"/>
      <c r="I103" s="20"/>
      <c r="J103" s="20"/>
      <c r="K103" s="20"/>
      <c r="L103" s="20"/>
      <c r="M103" s="20"/>
      <c r="N103" s="20"/>
      <c r="O103" s="20"/>
      <c r="P103" s="20"/>
      <c r="Q103" s="20"/>
      <c r="R103" s="20"/>
      <c r="S103" s="20"/>
      <c r="T103" s="20"/>
      <c r="U103" s="20"/>
      <c r="V103" s="20"/>
      <c r="W103" s="20"/>
      <c r="X103" s="20"/>
      <c r="Y103" s="20"/>
      <c r="Z103" s="20"/>
      <c r="AA103" s="20"/>
    </row>
    <row r="104" spans="1:27" x14ac:dyDescent="0.25">
      <c r="A104" s="102" t="s">
        <v>515</v>
      </c>
      <c r="B104" s="20"/>
      <c r="C104" s="20" t="s">
        <v>530</v>
      </c>
      <c r="D104" s="20"/>
      <c r="E104" s="20" t="s">
        <v>20</v>
      </c>
      <c r="F104" s="20"/>
      <c r="G104" s="20"/>
      <c r="H104" s="20"/>
      <c r="I104" s="20"/>
      <c r="J104" s="20"/>
      <c r="K104" s="20"/>
      <c r="L104" s="20"/>
      <c r="M104" s="20"/>
      <c r="N104" s="20"/>
      <c r="O104" s="20"/>
      <c r="P104" s="20"/>
      <c r="Q104" s="20"/>
      <c r="R104" s="20"/>
      <c r="S104" s="20"/>
      <c r="T104" s="20"/>
      <c r="U104" s="20"/>
      <c r="V104" s="20"/>
      <c r="W104" s="20"/>
      <c r="X104" s="20"/>
      <c r="Y104" s="20"/>
      <c r="Z104" s="20"/>
      <c r="AA104" s="20"/>
    </row>
    <row r="105" spans="1:27" x14ac:dyDescent="0.25">
      <c r="A105" s="102" t="s">
        <v>558</v>
      </c>
      <c r="B105" s="20"/>
      <c r="C105" s="20" t="s">
        <v>162</v>
      </c>
      <c r="D105" s="20"/>
      <c r="E105" s="20" t="s">
        <v>20</v>
      </c>
      <c r="F105" s="20"/>
      <c r="G105" s="20"/>
      <c r="H105" s="20"/>
      <c r="I105" s="20"/>
      <c r="J105" s="20"/>
      <c r="K105" s="20"/>
      <c r="L105" s="20"/>
      <c r="M105" s="20"/>
      <c r="N105" s="20"/>
      <c r="O105" s="20"/>
      <c r="P105" s="20"/>
      <c r="Q105" s="20"/>
      <c r="R105" s="20"/>
      <c r="S105" s="20"/>
      <c r="T105" s="20"/>
      <c r="U105" s="20"/>
      <c r="V105" s="20"/>
      <c r="W105" s="20"/>
      <c r="X105" s="20"/>
      <c r="Y105" s="20"/>
      <c r="Z105" s="20"/>
      <c r="AA105" s="20"/>
    </row>
    <row r="106" spans="1:27" x14ac:dyDescent="0.25">
      <c r="A106" s="102" t="s">
        <v>559</v>
      </c>
      <c r="B106" s="20"/>
      <c r="C106" s="20" t="s">
        <v>162</v>
      </c>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row>
    <row r="107" spans="1:27" x14ac:dyDescent="0.25">
      <c r="A107" s="102" t="s">
        <v>560</v>
      </c>
      <c r="B107" s="20"/>
      <c r="C107" s="20" t="s">
        <v>162</v>
      </c>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row>
    <row r="108" spans="1:27" x14ac:dyDescent="0.25">
      <c r="A108" s="174"/>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row>
    <row r="109" spans="1:27" x14ac:dyDescent="0.25">
      <c r="A109" s="174"/>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row>
    <row r="110" spans="1:27" x14ac:dyDescent="0.25">
      <c r="A110" s="174"/>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row>
    <row r="111" spans="1:27" x14ac:dyDescent="0.25">
      <c r="A111" s="174"/>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row>
    <row r="112" spans="1:27" x14ac:dyDescent="0.25">
      <c r="A112" s="174"/>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row>
    <row r="113" spans="1:27" x14ac:dyDescent="0.25">
      <c r="A113" s="174"/>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row>
    <row r="114" spans="1:27" x14ac:dyDescent="0.25">
      <c r="A114" s="174"/>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row>
    <row r="115" spans="1:27" x14ac:dyDescent="0.25">
      <c r="A115" s="174"/>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row>
    <row r="116" spans="1:27" x14ac:dyDescent="0.25">
      <c r="A116" s="174"/>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row>
    <row r="117" spans="1:27" x14ac:dyDescent="0.25">
      <c r="A117" s="174"/>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row>
    <row r="118" spans="1:27" x14ac:dyDescent="0.25">
      <c r="A118" s="174"/>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row>
    <row r="119" spans="1:27" x14ac:dyDescent="0.25">
      <c r="A119" s="174"/>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row>
    <row r="120" spans="1:27" x14ac:dyDescent="0.25">
      <c r="A120" s="174"/>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row>
    <row r="121" spans="1:27" x14ac:dyDescent="0.25">
      <c r="A121" s="174"/>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row>
    <row r="122" spans="1:27" x14ac:dyDescent="0.25">
      <c r="A122" s="174"/>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row>
    <row r="123" spans="1:27" x14ac:dyDescent="0.25">
      <c r="A123" s="174"/>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row>
    <row r="124" spans="1:27" x14ac:dyDescent="0.25">
      <c r="A124" s="174"/>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row>
    <row r="125" spans="1:27" x14ac:dyDescent="0.25">
      <c r="A125" s="174"/>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row>
    <row r="126" spans="1:27" x14ac:dyDescent="0.25">
      <c r="A126" s="102"/>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row>
    <row r="127" spans="1:27" x14ac:dyDescent="0.25">
      <c r="A127" s="102"/>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row>
    <row r="128" spans="1:27" x14ac:dyDescent="0.25">
      <c r="A128" s="102"/>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row>
    <row r="129" spans="1:27" x14ac:dyDescent="0.25">
      <c r="A129" s="102"/>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spans="1:27" x14ac:dyDescent="0.25">
      <c r="A130" s="102"/>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spans="1:27" x14ac:dyDescent="0.25">
      <c r="A131" s="102"/>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spans="1:27" x14ac:dyDescent="0.25">
      <c r="A132" s="102"/>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row>
    <row r="133" spans="1:27" x14ac:dyDescent="0.25">
      <c r="A133" s="102"/>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row>
    <row r="134" spans="1:27" x14ac:dyDescent="0.25">
      <c r="A134" s="102"/>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row>
    <row r="135" spans="1:27" x14ac:dyDescent="0.25">
      <c r="A135" s="102"/>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row>
    <row r="136" spans="1:27" x14ac:dyDescent="0.25">
      <c r="A136" s="102"/>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row>
    <row r="137" spans="1:27" x14ac:dyDescent="0.25">
      <c r="A137" s="102"/>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row>
    <row r="138" spans="1:27" x14ac:dyDescent="0.25">
      <c r="A138" s="102"/>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row>
    <row r="139" spans="1:27" x14ac:dyDescent="0.25">
      <c r="A139" s="102"/>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row>
    <row r="140" spans="1:27" x14ac:dyDescent="0.25">
      <c r="A140" s="102"/>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row>
    <row r="141" spans="1:27" x14ac:dyDescent="0.25">
      <c r="A141" s="102"/>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row>
    <row r="142" spans="1:27" x14ac:dyDescent="0.25">
      <c r="A142" s="102"/>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row>
    <row r="143" spans="1:27" x14ac:dyDescent="0.25">
      <c r="A143" s="102"/>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row>
    <row r="144" spans="1:27" x14ac:dyDescent="0.25">
      <c r="A144" s="102"/>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row>
    <row r="145" spans="1:27" x14ac:dyDescent="0.25">
      <c r="A145" s="102"/>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row>
    <row r="146" spans="1:27" x14ac:dyDescent="0.25">
      <c r="A146" s="102"/>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row>
    <row r="147" spans="1:27" x14ac:dyDescent="0.25">
      <c r="A147" s="102"/>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row>
    <row r="148" spans="1:27" x14ac:dyDescent="0.25">
      <c r="A148" s="102"/>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row>
    <row r="149" spans="1:27" x14ac:dyDescent="0.25">
      <c r="A149" s="102"/>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row>
    <row r="150" spans="1:27" x14ac:dyDescent="0.25">
      <c r="A150" s="102"/>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row>
    <row r="151" spans="1:27" x14ac:dyDescent="0.25">
      <c r="A151" s="102"/>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row>
    <row r="152" spans="1:27" x14ac:dyDescent="0.25">
      <c r="A152" s="102"/>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row>
    <row r="153" spans="1:27" x14ac:dyDescent="0.25">
      <c r="A153" s="102"/>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row>
    <row r="154" spans="1:27" x14ac:dyDescent="0.25">
      <c r="A154" s="102"/>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row>
    <row r="155" spans="1:27" x14ac:dyDescent="0.25">
      <c r="A155" s="102"/>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row>
    <row r="156" spans="1:27" x14ac:dyDescent="0.25">
      <c r="A156" s="102"/>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row>
    <row r="157" spans="1:27" x14ac:dyDescent="0.25">
      <c r="A157" s="102"/>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row>
    <row r="158" spans="1:27" x14ac:dyDescent="0.25">
      <c r="A158" s="102"/>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row>
    <row r="159" spans="1:27" x14ac:dyDescent="0.25">
      <c r="A159" s="102"/>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row>
    <row r="160" spans="1:27" x14ac:dyDescent="0.25">
      <c r="A160" s="102"/>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row>
    <row r="161" spans="1:27" x14ac:dyDescent="0.25">
      <c r="A161" s="102"/>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row>
    <row r="162" spans="1:27" x14ac:dyDescent="0.25">
      <c r="A162" s="102"/>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row>
    <row r="163" spans="1:27" x14ac:dyDescent="0.25">
      <c r="A163" s="102"/>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row>
    <row r="164" spans="1:27" x14ac:dyDescent="0.25">
      <c r="A164" s="102"/>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row>
    <row r="165" spans="1:27" x14ac:dyDescent="0.25">
      <c r="A165" s="102"/>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row>
    <row r="166" spans="1:27" x14ac:dyDescent="0.25">
      <c r="A166" s="102"/>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row>
    <row r="167" spans="1:27" x14ac:dyDescent="0.25">
      <c r="A167" s="102"/>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row>
    <row r="168" spans="1:27" x14ac:dyDescent="0.25">
      <c r="A168" s="102"/>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row>
    <row r="169" spans="1:27" x14ac:dyDescent="0.25">
      <c r="A169" s="102"/>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row>
    <row r="170" spans="1:27" x14ac:dyDescent="0.25">
      <c r="A170" s="102"/>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row>
    <row r="171" spans="1:27" x14ac:dyDescent="0.25">
      <c r="A171" s="102"/>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row>
    <row r="172" spans="1:27" x14ac:dyDescent="0.25">
      <c r="A172" s="102"/>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row>
    <row r="173" spans="1:27" x14ac:dyDescent="0.25">
      <c r="A173" s="102"/>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row>
    <row r="174" spans="1:27" x14ac:dyDescent="0.25">
      <c r="A174" s="102"/>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row>
    <row r="175" spans="1:27" x14ac:dyDescent="0.25">
      <c r="A175" s="102"/>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row>
    <row r="176" spans="1:27" x14ac:dyDescent="0.25">
      <c r="A176" s="102"/>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row>
    <row r="177" spans="1:27" x14ac:dyDescent="0.25">
      <c r="A177" s="102"/>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row>
    <row r="178" spans="1:27" x14ac:dyDescent="0.25">
      <c r="A178" s="102"/>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row>
    <row r="179" spans="1:27" x14ac:dyDescent="0.25">
      <c r="A179" s="102"/>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row>
    <row r="180" spans="1:27" x14ac:dyDescent="0.25">
      <c r="A180" s="102"/>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row>
    <row r="181" spans="1:27" x14ac:dyDescent="0.25">
      <c r="A181" s="102"/>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row>
    <row r="182" spans="1:27" x14ac:dyDescent="0.25">
      <c r="A182" s="102"/>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row>
    <row r="183" spans="1:27" x14ac:dyDescent="0.25">
      <c r="A183" s="102"/>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row>
    <row r="184" spans="1:27" x14ac:dyDescent="0.25">
      <c r="A184" s="102"/>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row>
    <row r="185" spans="1:27" x14ac:dyDescent="0.25">
      <c r="A185" s="102"/>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row>
    <row r="186" spans="1:27" x14ac:dyDescent="0.25">
      <c r="A186" s="102"/>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row>
    <row r="187" spans="1:27" x14ac:dyDescent="0.25">
      <c r="A187" s="102"/>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row>
    <row r="188" spans="1:27" x14ac:dyDescent="0.25">
      <c r="A188" s="102"/>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row>
    <row r="189" spans="1:27" x14ac:dyDescent="0.25">
      <c r="A189" s="102"/>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row>
    <row r="190" spans="1:27" x14ac:dyDescent="0.25">
      <c r="A190" s="102"/>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row>
    <row r="191" spans="1:27" x14ac:dyDescent="0.25">
      <c r="A191" s="102"/>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row>
    <row r="192" spans="1:27" x14ac:dyDescent="0.25">
      <c r="A192" s="102"/>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row>
    <row r="193" spans="1:27" x14ac:dyDescent="0.25">
      <c r="A193" s="102"/>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row>
    <row r="194" spans="1:27" x14ac:dyDescent="0.25">
      <c r="A194" s="102"/>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row>
    <row r="195" spans="1:27" x14ac:dyDescent="0.25">
      <c r="A195" s="102"/>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row>
    <row r="196" spans="1:27" x14ac:dyDescent="0.25">
      <c r="A196" s="102"/>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row>
    <row r="197" spans="1:27" x14ac:dyDescent="0.25">
      <c r="A197" s="102"/>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row>
    <row r="198" spans="1:27" x14ac:dyDescent="0.25">
      <c r="A198" s="102"/>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row>
    <row r="199" spans="1:27" x14ac:dyDescent="0.25">
      <c r="A199" s="102"/>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row>
    <row r="200" spans="1:27" x14ac:dyDescent="0.25">
      <c r="A200" s="102"/>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row>
    <row r="201" spans="1:27" x14ac:dyDescent="0.25">
      <c r="A201" s="102"/>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row>
    <row r="202" spans="1:27" x14ac:dyDescent="0.25">
      <c r="A202" s="102"/>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row>
    <row r="203" spans="1:27" x14ac:dyDescent="0.25">
      <c r="A203" s="102"/>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row>
    <row r="204" spans="1:27" x14ac:dyDescent="0.25">
      <c r="A204" s="102"/>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row>
    <row r="205" spans="1:27" x14ac:dyDescent="0.25">
      <c r="A205" s="102"/>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row>
    <row r="206" spans="1:27" x14ac:dyDescent="0.25">
      <c r="A206" s="102"/>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row>
    <row r="207" spans="1:27" x14ac:dyDescent="0.25">
      <c r="A207" s="102"/>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row>
    <row r="208" spans="1:27" x14ac:dyDescent="0.25">
      <c r="A208" s="102"/>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row>
    <row r="209" spans="1:27" x14ac:dyDescent="0.25">
      <c r="A209" s="102"/>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row>
    <row r="210" spans="1:27" x14ac:dyDescent="0.25">
      <c r="A210" s="102"/>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row>
    <row r="211" spans="1:27" x14ac:dyDescent="0.25">
      <c r="A211" s="102"/>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row>
    <row r="212" spans="1:27" x14ac:dyDescent="0.25">
      <c r="A212" s="102"/>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row>
    <row r="213" spans="1:27" x14ac:dyDescent="0.25">
      <c r="A213" s="102"/>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row>
    <row r="214" spans="1:27" x14ac:dyDescent="0.25">
      <c r="A214" s="102"/>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row>
    <row r="215" spans="1:27" x14ac:dyDescent="0.25">
      <c r="A215" s="102"/>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row>
    <row r="216" spans="1:27" x14ac:dyDescent="0.25">
      <c r="A216" s="102"/>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row>
    <row r="217" spans="1:27" x14ac:dyDescent="0.25">
      <c r="A217" s="102"/>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row>
    <row r="218" spans="1:27" x14ac:dyDescent="0.25">
      <c r="A218" s="102"/>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row>
    <row r="219" spans="1:27" x14ac:dyDescent="0.25">
      <c r="A219" s="102"/>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row>
    <row r="220" spans="1:27" x14ac:dyDescent="0.25">
      <c r="A220" s="102"/>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row>
    <row r="221" spans="1:27" x14ac:dyDescent="0.25">
      <c r="A221" s="102"/>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row>
    <row r="222" spans="1:27" x14ac:dyDescent="0.25">
      <c r="A222" s="102"/>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row>
    <row r="223" spans="1:27" x14ac:dyDescent="0.25">
      <c r="A223" s="102"/>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row>
    <row r="224" spans="1:27" x14ac:dyDescent="0.25">
      <c r="A224" s="102"/>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row>
    <row r="225" spans="1:27" x14ac:dyDescent="0.25">
      <c r="A225" s="102"/>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row>
    <row r="226" spans="1:27" x14ac:dyDescent="0.25">
      <c r="A226" s="102"/>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row>
    <row r="227" spans="1:27" x14ac:dyDescent="0.25">
      <c r="A227" s="102"/>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row>
    <row r="228" spans="1:27" x14ac:dyDescent="0.25">
      <c r="A228" s="102"/>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row>
    <row r="229" spans="1:27" x14ac:dyDescent="0.25">
      <c r="A229" s="102"/>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row>
    <row r="230" spans="1:27" x14ac:dyDescent="0.25">
      <c r="A230" s="102"/>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row>
    <row r="231" spans="1:27" x14ac:dyDescent="0.25">
      <c r="A231" s="102"/>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row>
    <row r="232" spans="1:27" x14ac:dyDescent="0.25">
      <c r="A232" s="102"/>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row>
    <row r="233" spans="1:27" x14ac:dyDescent="0.25">
      <c r="A233" s="102"/>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row>
    <row r="234" spans="1:27" x14ac:dyDescent="0.25">
      <c r="A234" s="102"/>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row>
    <row r="235" spans="1:27" x14ac:dyDescent="0.25">
      <c r="A235" s="102"/>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row>
    <row r="236" spans="1:27" x14ac:dyDescent="0.25">
      <c r="A236" s="102"/>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row>
    <row r="237" spans="1:27" x14ac:dyDescent="0.25">
      <c r="A237" s="102"/>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row>
    <row r="238" spans="1:27" x14ac:dyDescent="0.25">
      <c r="A238" s="102"/>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row>
    <row r="239" spans="1:27" x14ac:dyDescent="0.25">
      <c r="A239" s="102"/>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row>
    <row r="240" spans="1:27" x14ac:dyDescent="0.25">
      <c r="A240" s="102"/>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row>
    <row r="241" spans="1:27" x14ac:dyDescent="0.25">
      <c r="A241" s="102"/>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row>
    <row r="242" spans="1:27" x14ac:dyDescent="0.25">
      <c r="A242" s="102"/>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row>
    <row r="243" spans="1:27" x14ac:dyDescent="0.25">
      <c r="A243" s="102"/>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row>
    <row r="244" spans="1:27" x14ac:dyDescent="0.25">
      <c r="A244" s="102"/>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row>
    <row r="245" spans="1:27" x14ac:dyDescent="0.25">
      <c r="A245" s="102"/>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row>
    <row r="246" spans="1:27" x14ac:dyDescent="0.25">
      <c r="A246" s="102"/>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row>
    <row r="247" spans="1:27" x14ac:dyDescent="0.25">
      <c r="A247" s="102"/>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row>
    <row r="248" spans="1:27" x14ac:dyDescent="0.25">
      <c r="A248" s="102"/>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row>
    <row r="249" spans="1:27" x14ac:dyDescent="0.25">
      <c r="A249" s="102"/>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row>
    <row r="250" spans="1:27" x14ac:dyDescent="0.25">
      <c r="A250" s="102"/>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row>
    <row r="251" spans="1:27" x14ac:dyDescent="0.25">
      <c r="A251" s="102"/>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row>
    <row r="252" spans="1:27" x14ac:dyDescent="0.25">
      <c r="A252" s="102"/>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row>
    <row r="253" spans="1:27" x14ac:dyDescent="0.25">
      <c r="A253" s="102"/>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row>
    <row r="254" spans="1:27" x14ac:dyDescent="0.25">
      <c r="A254" s="102"/>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row>
    <row r="255" spans="1:27" x14ac:dyDescent="0.25">
      <c r="A255" s="102"/>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row>
    <row r="256" spans="1:27" x14ac:dyDescent="0.25">
      <c r="A256" s="102"/>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row>
    <row r="257" spans="1:27" x14ac:dyDescent="0.25">
      <c r="A257" s="102"/>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row>
    <row r="258" spans="1:27" x14ac:dyDescent="0.25">
      <c r="A258" s="102"/>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row>
    <row r="259" spans="1:27" x14ac:dyDescent="0.25">
      <c r="A259" s="102"/>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row>
    <row r="260" spans="1:27" x14ac:dyDescent="0.25">
      <c r="A260" s="102"/>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row>
    <row r="261" spans="1:27" x14ac:dyDescent="0.25">
      <c r="A261" s="102"/>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row>
    <row r="262" spans="1:27" x14ac:dyDescent="0.25">
      <c r="A262" s="102"/>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row>
    <row r="263" spans="1:27" x14ac:dyDescent="0.25">
      <c r="A263" s="102"/>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row>
    <row r="264" spans="1:27" x14ac:dyDescent="0.25">
      <c r="A264" s="102"/>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row>
    <row r="265" spans="1:27" x14ac:dyDescent="0.25">
      <c r="A265" s="102"/>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row>
    <row r="266" spans="1:27" x14ac:dyDescent="0.25">
      <c r="A266" s="102"/>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row>
    <row r="267" spans="1:27" x14ac:dyDescent="0.25">
      <c r="A267" s="102"/>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row>
    <row r="268" spans="1:27" x14ac:dyDescent="0.25">
      <c r="A268" s="102"/>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row>
    <row r="269" spans="1:27" x14ac:dyDescent="0.25">
      <c r="A269" s="102"/>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row>
    <row r="270" spans="1:27" x14ac:dyDescent="0.25">
      <c r="A270" s="102"/>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row>
    <row r="271" spans="1:27" x14ac:dyDescent="0.25">
      <c r="A271" s="102"/>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row>
    <row r="272" spans="1:27" x14ac:dyDescent="0.25">
      <c r="A272" s="102"/>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row>
    <row r="273" spans="1:27" x14ac:dyDescent="0.25">
      <c r="A273" s="102"/>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row>
    <row r="274" spans="1:27" x14ac:dyDescent="0.25">
      <c r="A274" s="102"/>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row>
    <row r="275" spans="1:27" x14ac:dyDescent="0.25">
      <c r="A275" s="102"/>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row>
    <row r="276" spans="1:27" x14ac:dyDescent="0.25">
      <c r="A276" s="102"/>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row>
    <row r="277" spans="1:27" x14ac:dyDescent="0.25">
      <c r="A277" s="102"/>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row>
    <row r="278" spans="1:27" x14ac:dyDescent="0.25">
      <c r="A278" s="102"/>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row>
    <row r="279" spans="1:27" x14ac:dyDescent="0.25">
      <c r="A279" s="102"/>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row>
    <row r="280" spans="1:27" x14ac:dyDescent="0.25">
      <c r="A280" s="102"/>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row>
    <row r="281" spans="1:27" x14ac:dyDescent="0.25">
      <c r="A281" s="102"/>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row>
    <row r="282" spans="1:27" x14ac:dyDescent="0.25">
      <c r="A282" s="102"/>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row>
    <row r="283" spans="1:27" x14ac:dyDescent="0.25">
      <c r="A283" s="102"/>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row>
    <row r="284" spans="1:27" x14ac:dyDescent="0.25">
      <c r="A284" s="102"/>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row>
    <row r="285" spans="1:27" x14ac:dyDescent="0.25">
      <c r="A285" s="102"/>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row>
    <row r="286" spans="1:27" x14ac:dyDescent="0.25">
      <c r="A286" s="102"/>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row>
    <row r="287" spans="1:27" x14ac:dyDescent="0.25">
      <c r="A287" s="102"/>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row>
    <row r="288" spans="1:27" x14ac:dyDescent="0.25">
      <c r="A288" s="102"/>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row>
    <row r="289" spans="1:27" x14ac:dyDescent="0.25">
      <c r="A289" s="102"/>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row>
    <row r="290" spans="1:27" x14ac:dyDescent="0.25">
      <c r="A290" s="102"/>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row>
    <row r="291" spans="1:27" x14ac:dyDescent="0.25">
      <c r="A291" s="102"/>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row>
    <row r="292" spans="1:27" x14ac:dyDescent="0.25">
      <c r="A292" s="102"/>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row>
    <row r="293" spans="1:27" x14ac:dyDescent="0.25">
      <c r="A293" s="102"/>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row>
    <row r="294" spans="1:27" x14ac:dyDescent="0.25">
      <c r="A294" s="102"/>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row>
    <row r="295" spans="1:27" x14ac:dyDescent="0.25">
      <c r="A295" s="102"/>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row>
    <row r="296" spans="1:27" x14ac:dyDescent="0.25">
      <c r="A296" s="102"/>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row>
    <row r="297" spans="1:27" x14ac:dyDescent="0.25">
      <c r="A297" s="102"/>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row>
    <row r="298" spans="1:27" x14ac:dyDescent="0.25">
      <c r="A298" s="102"/>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row>
    <row r="299" spans="1:27" x14ac:dyDescent="0.25">
      <c r="A299" s="102"/>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row>
    <row r="300" spans="1:27" x14ac:dyDescent="0.25">
      <c r="A300" s="102"/>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row>
    <row r="301" spans="1:27" x14ac:dyDescent="0.25">
      <c r="A301" s="102"/>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row>
    <row r="302" spans="1:27" x14ac:dyDescent="0.25">
      <c r="A302" s="102"/>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row>
    <row r="303" spans="1:27" x14ac:dyDescent="0.25">
      <c r="A303" s="102"/>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row>
    <row r="304" spans="1:27" x14ac:dyDescent="0.25">
      <c r="A304" s="102"/>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row>
    <row r="305" spans="1:27" x14ac:dyDescent="0.25">
      <c r="A305" s="102"/>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row>
    <row r="306" spans="1:27" x14ac:dyDescent="0.25">
      <c r="A306" s="102"/>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row>
    <row r="307" spans="1:27" x14ac:dyDescent="0.25">
      <c r="A307" s="102"/>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row>
    <row r="308" spans="1:27" x14ac:dyDescent="0.25">
      <c r="A308" s="102"/>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row>
    <row r="309" spans="1:27" x14ac:dyDescent="0.25">
      <c r="A309" s="102"/>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row>
    <row r="310" spans="1:27" x14ac:dyDescent="0.25">
      <c r="A310" s="102"/>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row>
    <row r="311" spans="1:27" x14ac:dyDescent="0.25">
      <c r="A311" s="102"/>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row>
    <row r="312" spans="1:27" x14ac:dyDescent="0.25">
      <c r="A312" s="102"/>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row>
    <row r="313" spans="1:27" x14ac:dyDescent="0.25">
      <c r="A313" s="102"/>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row>
    <row r="314" spans="1:27" x14ac:dyDescent="0.25">
      <c r="A314" s="102"/>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row>
    <row r="315" spans="1:27" x14ac:dyDescent="0.25">
      <c r="A315" s="102"/>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row>
    <row r="316" spans="1:27" x14ac:dyDescent="0.25">
      <c r="A316" s="102"/>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row>
    <row r="317" spans="1:27" x14ac:dyDescent="0.25">
      <c r="A317" s="102"/>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row>
    <row r="318" spans="1:27" x14ac:dyDescent="0.25">
      <c r="A318" s="102"/>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row>
    <row r="319" spans="1:27" x14ac:dyDescent="0.25">
      <c r="A319" s="102"/>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row>
    <row r="320" spans="1:27" x14ac:dyDescent="0.25">
      <c r="A320" s="102"/>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row>
    <row r="321" spans="1:27" x14ac:dyDescent="0.25">
      <c r="A321" s="102"/>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row>
    <row r="322" spans="1:27" x14ac:dyDescent="0.25">
      <c r="A322" s="102"/>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row>
    <row r="323" spans="1:27" x14ac:dyDescent="0.25">
      <c r="A323" s="102"/>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row>
    <row r="324" spans="1:27" x14ac:dyDescent="0.25">
      <c r="A324" s="102"/>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row>
    <row r="325" spans="1:27" x14ac:dyDescent="0.25">
      <c r="A325" s="102"/>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row>
    <row r="326" spans="1:27" x14ac:dyDescent="0.25">
      <c r="A326" s="102"/>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row>
    <row r="327" spans="1:27" x14ac:dyDescent="0.25">
      <c r="A327" s="102"/>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row>
    <row r="328" spans="1:27" x14ac:dyDescent="0.25">
      <c r="A328" s="102"/>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row>
    <row r="329" spans="1:27" x14ac:dyDescent="0.25">
      <c r="A329" s="102"/>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row>
    <row r="330" spans="1:27" x14ac:dyDescent="0.25">
      <c r="A330" s="102"/>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row>
    <row r="331" spans="1:27" x14ac:dyDescent="0.25">
      <c r="A331" s="102"/>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row>
    <row r="332" spans="1:27" x14ac:dyDescent="0.25">
      <c r="A332" s="102"/>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row>
    <row r="333" spans="1:27" x14ac:dyDescent="0.25">
      <c r="A333" s="102"/>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row>
    <row r="334" spans="1:27" x14ac:dyDescent="0.25">
      <c r="A334" s="102"/>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row>
    <row r="335" spans="1:27" x14ac:dyDescent="0.25">
      <c r="A335" s="102"/>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row>
    <row r="336" spans="1:27" x14ac:dyDescent="0.25">
      <c r="A336" s="102"/>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row>
    <row r="337" spans="1:27" x14ac:dyDescent="0.25">
      <c r="A337" s="102"/>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row>
    <row r="338" spans="1:27" x14ac:dyDescent="0.25">
      <c r="A338" s="102"/>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row>
    <row r="339" spans="1:27" x14ac:dyDescent="0.25">
      <c r="A339" s="102"/>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row>
    <row r="340" spans="1:27" x14ac:dyDescent="0.25">
      <c r="A340" s="102"/>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row>
    <row r="341" spans="1:27" x14ac:dyDescent="0.25">
      <c r="A341" s="102"/>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row>
    <row r="342" spans="1:27" x14ac:dyDescent="0.25">
      <c r="A342" s="102"/>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row>
    <row r="343" spans="1:27" x14ac:dyDescent="0.25">
      <c r="A343" s="102"/>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row>
    <row r="344" spans="1:27" x14ac:dyDescent="0.25">
      <c r="A344" s="102"/>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row>
    <row r="345" spans="1:27" x14ac:dyDescent="0.25">
      <c r="A345" s="102"/>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row>
    <row r="346" spans="1:27" x14ac:dyDescent="0.25">
      <c r="A346" s="102"/>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row>
    <row r="347" spans="1:27" x14ac:dyDescent="0.25">
      <c r="A347" s="102"/>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row>
    <row r="348" spans="1:27" x14ac:dyDescent="0.25">
      <c r="A348" s="102"/>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row>
    <row r="349" spans="1:27" x14ac:dyDescent="0.25">
      <c r="A349" s="102"/>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row>
    <row r="350" spans="1:27" x14ac:dyDescent="0.25">
      <c r="A350" s="102"/>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row>
    <row r="351" spans="1:27" x14ac:dyDescent="0.25">
      <c r="A351" s="102"/>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row>
    <row r="352" spans="1:27" x14ac:dyDescent="0.25">
      <c r="A352" s="102"/>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row>
    <row r="353" spans="1:27" x14ac:dyDescent="0.25">
      <c r="A353" s="102"/>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row>
    <row r="354" spans="1:27" x14ac:dyDescent="0.25">
      <c r="A354" s="102"/>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row>
    <row r="355" spans="1:27" x14ac:dyDescent="0.25">
      <c r="A355" s="102"/>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row>
    <row r="356" spans="1:27" x14ac:dyDescent="0.25">
      <c r="A356" s="102"/>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row>
    <row r="357" spans="1:27" x14ac:dyDescent="0.25">
      <c r="A357" s="102"/>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row>
    <row r="358" spans="1:27" x14ac:dyDescent="0.25">
      <c r="A358" s="102"/>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row>
    <row r="359" spans="1:27" x14ac:dyDescent="0.25">
      <c r="A359" s="102"/>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row>
    <row r="360" spans="1:27" x14ac:dyDescent="0.25">
      <c r="A360" s="102"/>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row>
    <row r="361" spans="1:27" x14ac:dyDescent="0.25">
      <c r="A361" s="102"/>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row>
    <row r="362" spans="1:27" x14ac:dyDescent="0.25">
      <c r="A362" s="102"/>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row>
    <row r="363" spans="1:27" x14ac:dyDescent="0.25">
      <c r="A363" s="102"/>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row>
    <row r="364" spans="1:27" x14ac:dyDescent="0.25">
      <c r="A364" s="102"/>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row>
    <row r="365" spans="1:27" x14ac:dyDescent="0.25">
      <c r="A365" s="102"/>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row>
    <row r="366" spans="1:27" x14ac:dyDescent="0.25">
      <c r="A366" s="102"/>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row>
    <row r="367" spans="1:27" x14ac:dyDescent="0.25">
      <c r="A367" s="102"/>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row>
    <row r="368" spans="1:27" x14ac:dyDescent="0.25">
      <c r="A368" s="102"/>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row>
    <row r="369" spans="1:27" x14ac:dyDescent="0.25">
      <c r="A369" s="102"/>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row>
    <row r="370" spans="1:27" x14ac:dyDescent="0.25">
      <c r="A370" s="102"/>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row>
    <row r="371" spans="1:27" x14ac:dyDescent="0.25">
      <c r="A371" s="102"/>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row>
    <row r="372" spans="1:27" x14ac:dyDescent="0.25">
      <c r="A372" s="102"/>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row>
    <row r="373" spans="1:27" x14ac:dyDescent="0.25">
      <c r="A373" s="102"/>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row>
    <row r="374" spans="1:27" x14ac:dyDescent="0.25">
      <c r="A374" s="102"/>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row>
    <row r="375" spans="1:27" x14ac:dyDescent="0.25">
      <c r="A375" s="102"/>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row>
    <row r="376" spans="1:27" x14ac:dyDescent="0.25">
      <c r="A376" s="102"/>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row>
    <row r="377" spans="1:27" x14ac:dyDescent="0.25">
      <c r="A377" s="102"/>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row>
    <row r="378" spans="1:27" x14ac:dyDescent="0.25">
      <c r="A378" s="102"/>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row>
    <row r="379" spans="1:27" x14ac:dyDescent="0.25">
      <c r="A379" s="102"/>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row>
    <row r="380" spans="1:27" x14ac:dyDescent="0.25">
      <c r="A380" s="102"/>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row>
    <row r="381" spans="1:27" x14ac:dyDescent="0.25">
      <c r="A381" s="102"/>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row>
    <row r="382" spans="1:27" x14ac:dyDescent="0.25">
      <c r="A382" s="102"/>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row>
    <row r="383" spans="1:27" x14ac:dyDescent="0.25">
      <c r="A383" s="102"/>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row>
    <row r="384" spans="1:27" x14ac:dyDescent="0.25">
      <c r="A384" s="102"/>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row>
    <row r="385" spans="1:27" x14ac:dyDescent="0.25">
      <c r="A385" s="102"/>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row>
    <row r="386" spans="1:27" x14ac:dyDescent="0.25">
      <c r="A386" s="102"/>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row>
    <row r="387" spans="1:27" x14ac:dyDescent="0.25">
      <c r="A387" s="102"/>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row>
    <row r="388" spans="1:27" x14ac:dyDescent="0.25">
      <c r="A388" s="102"/>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row>
    <row r="389" spans="1:27" x14ac:dyDescent="0.25">
      <c r="A389" s="102"/>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row>
    <row r="390" spans="1:27" x14ac:dyDescent="0.25">
      <c r="A390" s="102"/>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row>
    <row r="391" spans="1:27" x14ac:dyDescent="0.25">
      <c r="A391" s="102"/>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row>
    <row r="392" spans="1:27" x14ac:dyDescent="0.25">
      <c r="A392" s="102"/>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row>
    <row r="393" spans="1:27" x14ac:dyDescent="0.25">
      <c r="A393" s="102"/>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row>
    <row r="394" spans="1:27" x14ac:dyDescent="0.25">
      <c r="A394" s="102"/>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row>
    <row r="395" spans="1:27" x14ac:dyDescent="0.25">
      <c r="A395" s="102"/>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row>
    <row r="396" spans="1:27" x14ac:dyDescent="0.25">
      <c r="A396" s="102"/>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row>
    <row r="397" spans="1:27" x14ac:dyDescent="0.25">
      <c r="A397" s="102"/>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row>
    <row r="398" spans="1:27" x14ac:dyDescent="0.25">
      <c r="A398" s="102"/>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row>
    <row r="399" spans="1:27" x14ac:dyDescent="0.25">
      <c r="A399" s="102"/>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row>
    <row r="400" spans="1:27" x14ac:dyDescent="0.25">
      <c r="A400" s="102"/>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row>
    <row r="401" spans="1:27" x14ac:dyDescent="0.25">
      <c r="A401" s="102"/>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row>
    <row r="402" spans="1:27" x14ac:dyDescent="0.25">
      <c r="A402" s="102"/>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row>
    <row r="403" spans="1:27" x14ac:dyDescent="0.25">
      <c r="A403" s="102"/>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row>
    <row r="404" spans="1:27" x14ac:dyDescent="0.25">
      <c r="A404" s="102"/>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row>
    <row r="405" spans="1:27" x14ac:dyDescent="0.25">
      <c r="A405" s="102"/>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row>
    <row r="406" spans="1:27" x14ac:dyDescent="0.25">
      <c r="A406" s="102"/>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row>
    <row r="407" spans="1:27" x14ac:dyDescent="0.25">
      <c r="A407" s="102"/>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row>
    <row r="408" spans="1:27" x14ac:dyDescent="0.25">
      <c r="A408" s="102"/>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row>
    <row r="409" spans="1:27" x14ac:dyDescent="0.25">
      <c r="A409" s="102"/>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row>
    <row r="410" spans="1:27" x14ac:dyDescent="0.25">
      <c r="A410" s="102"/>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row>
    <row r="411" spans="1:27" x14ac:dyDescent="0.25">
      <c r="A411" s="102"/>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row>
    <row r="412" spans="1:27" x14ac:dyDescent="0.25">
      <c r="A412" s="102"/>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row>
    <row r="413" spans="1:27" x14ac:dyDescent="0.25">
      <c r="A413" s="102"/>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row>
    <row r="414" spans="1:27" x14ac:dyDescent="0.25">
      <c r="A414" s="102"/>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row>
    <row r="415" spans="1:27" x14ac:dyDescent="0.25">
      <c r="A415" s="102"/>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row>
    <row r="416" spans="1:27" x14ac:dyDescent="0.25">
      <c r="A416" s="102"/>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row>
    <row r="417" spans="1:27" x14ac:dyDescent="0.25">
      <c r="A417" s="102"/>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row>
    <row r="418" spans="1:27" x14ac:dyDescent="0.25">
      <c r="A418" s="102"/>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row>
    <row r="419" spans="1:27" x14ac:dyDescent="0.25">
      <c r="A419" s="102"/>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row>
    <row r="420" spans="1:27" x14ac:dyDescent="0.25">
      <c r="A420" s="102"/>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row>
    <row r="421" spans="1:27" x14ac:dyDescent="0.25">
      <c r="A421" s="102"/>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row>
    <row r="422" spans="1:27" x14ac:dyDescent="0.25">
      <c r="A422" s="102"/>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row>
    <row r="423" spans="1:27" x14ac:dyDescent="0.25">
      <c r="A423" s="102"/>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row>
    <row r="424" spans="1:27" x14ac:dyDescent="0.25">
      <c r="A424" s="102"/>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row>
    <row r="425" spans="1:27" x14ac:dyDescent="0.25">
      <c r="A425" s="102"/>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row>
    <row r="426" spans="1:27" x14ac:dyDescent="0.25">
      <c r="A426" s="102"/>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row>
    <row r="427" spans="1:27" x14ac:dyDescent="0.25">
      <c r="A427" s="102"/>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row>
    <row r="428" spans="1:27" x14ac:dyDescent="0.25">
      <c r="A428" s="102"/>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row>
    <row r="429" spans="1:27" x14ac:dyDescent="0.25">
      <c r="A429" s="102"/>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row>
    <row r="430" spans="1:27" x14ac:dyDescent="0.25">
      <c r="A430" s="102"/>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row>
    <row r="431" spans="1:27" x14ac:dyDescent="0.25">
      <c r="A431" s="102"/>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row>
    <row r="432" spans="1:27" x14ac:dyDescent="0.25">
      <c r="A432" s="102"/>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row>
    <row r="433" spans="1:27" x14ac:dyDescent="0.25">
      <c r="A433" s="102"/>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row>
    <row r="434" spans="1:27" x14ac:dyDescent="0.25">
      <c r="A434" s="102"/>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row>
    <row r="435" spans="1:27" x14ac:dyDescent="0.25">
      <c r="A435" s="102"/>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row>
    <row r="436" spans="1:27" x14ac:dyDescent="0.25">
      <c r="A436" s="102"/>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row>
    <row r="437" spans="1:27" x14ac:dyDescent="0.25">
      <c r="A437" s="102"/>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row>
    <row r="438" spans="1:27" x14ac:dyDescent="0.25">
      <c r="A438" s="102"/>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row>
    <row r="439" spans="1:27" x14ac:dyDescent="0.25">
      <c r="A439" s="102"/>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row>
    <row r="440" spans="1:27" x14ac:dyDescent="0.25">
      <c r="A440" s="102"/>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row>
    <row r="441" spans="1:27" x14ac:dyDescent="0.25">
      <c r="A441" s="102"/>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row>
    <row r="442" spans="1:27" x14ac:dyDescent="0.25">
      <c r="A442" s="102"/>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row>
    <row r="443" spans="1:27" x14ac:dyDescent="0.25">
      <c r="A443" s="102"/>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row>
    <row r="444" spans="1:27" x14ac:dyDescent="0.25">
      <c r="A444" s="102"/>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row>
    <row r="445" spans="1:27" x14ac:dyDescent="0.25">
      <c r="A445" s="102"/>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row>
    <row r="446" spans="1:27" x14ac:dyDescent="0.25">
      <c r="A446" s="102"/>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row>
    <row r="447" spans="1:27" x14ac:dyDescent="0.25">
      <c r="A447" s="102"/>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row>
    <row r="448" spans="1:27" x14ac:dyDescent="0.25">
      <c r="A448" s="102"/>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row>
    <row r="449" spans="1:27" x14ac:dyDescent="0.25">
      <c r="A449" s="102"/>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row>
    <row r="450" spans="1:27" x14ac:dyDescent="0.25">
      <c r="A450" s="102"/>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row>
    <row r="451" spans="1:27" x14ac:dyDescent="0.25">
      <c r="A451" s="102"/>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row>
    <row r="452" spans="1:27" x14ac:dyDescent="0.25">
      <c r="A452" s="102"/>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row>
    <row r="453" spans="1:27" x14ac:dyDescent="0.25">
      <c r="A453" s="102"/>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row>
    <row r="454" spans="1:27" x14ac:dyDescent="0.25">
      <c r="A454" s="102"/>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row>
    <row r="455" spans="1:27" x14ac:dyDescent="0.25">
      <c r="A455" s="102"/>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row>
    <row r="456" spans="1:27" x14ac:dyDescent="0.25">
      <c r="A456" s="102"/>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row>
    <row r="457" spans="1:27" x14ac:dyDescent="0.25">
      <c r="A457" s="102"/>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row>
    <row r="458" spans="1:27" x14ac:dyDescent="0.25">
      <c r="A458" s="102"/>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row>
    <row r="459" spans="1:27" x14ac:dyDescent="0.25">
      <c r="A459" s="102"/>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row>
    <row r="460" spans="1:27" x14ac:dyDescent="0.25">
      <c r="A460" s="102"/>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row>
    <row r="461" spans="1:27" x14ac:dyDescent="0.25">
      <c r="A461" s="102"/>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row>
    <row r="462" spans="1:27" x14ac:dyDescent="0.25">
      <c r="A462" s="102"/>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row>
    <row r="463" spans="1:27" x14ac:dyDescent="0.25">
      <c r="A463" s="102"/>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row>
    <row r="464" spans="1:27" x14ac:dyDescent="0.25">
      <c r="A464" s="102"/>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row>
    <row r="465" spans="1:27" x14ac:dyDescent="0.25">
      <c r="A465" s="102"/>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row>
    <row r="466" spans="1:27" x14ac:dyDescent="0.25">
      <c r="A466" s="102"/>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row>
    <row r="467" spans="1:27" x14ac:dyDescent="0.25">
      <c r="A467" s="102"/>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row>
    <row r="468" spans="1:27" x14ac:dyDescent="0.25">
      <c r="A468" s="102"/>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row>
    <row r="469" spans="1:27" x14ac:dyDescent="0.25">
      <c r="A469" s="102"/>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row>
    <row r="470" spans="1:27" x14ac:dyDescent="0.25">
      <c r="A470" s="102"/>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row>
    <row r="471" spans="1:27" x14ac:dyDescent="0.25">
      <c r="A471" s="102"/>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row>
    <row r="472" spans="1:27" x14ac:dyDescent="0.25">
      <c r="A472" s="102"/>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row>
    <row r="473" spans="1:27" x14ac:dyDescent="0.25">
      <c r="A473" s="102"/>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row>
    <row r="474" spans="1:27" x14ac:dyDescent="0.25">
      <c r="A474" s="102"/>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row>
    <row r="475" spans="1:27" x14ac:dyDescent="0.25">
      <c r="A475" s="102"/>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row>
    <row r="476" spans="1:27" x14ac:dyDescent="0.25">
      <c r="A476" s="102"/>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row>
    <row r="477" spans="1:27" x14ac:dyDescent="0.25">
      <c r="A477" s="102"/>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row>
    <row r="478" spans="1:27" x14ac:dyDescent="0.25">
      <c r="A478" s="102"/>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row>
    <row r="479" spans="1:27" x14ac:dyDescent="0.25">
      <c r="A479" s="102"/>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row>
    <row r="480" spans="1:27" x14ac:dyDescent="0.25">
      <c r="A480" s="102"/>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row>
    <row r="481" spans="1:27" x14ac:dyDescent="0.25">
      <c r="A481" s="102"/>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row>
    <row r="482" spans="1:27" x14ac:dyDescent="0.25">
      <c r="A482" s="102"/>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row>
    <row r="483" spans="1:27" x14ac:dyDescent="0.25">
      <c r="A483" s="102"/>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row>
    <row r="484" spans="1:27" x14ac:dyDescent="0.25">
      <c r="A484" s="102"/>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row>
    <row r="485" spans="1:27" x14ac:dyDescent="0.25">
      <c r="A485" s="102"/>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row>
    <row r="486" spans="1:27" x14ac:dyDescent="0.25">
      <c r="A486" s="102"/>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row>
    <row r="487" spans="1:27" x14ac:dyDescent="0.25">
      <c r="A487" s="102"/>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row>
    <row r="488" spans="1:27" x14ac:dyDescent="0.25">
      <c r="A488" s="29"/>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row>
    <row r="489" spans="1:27" x14ac:dyDescent="0.25">
      <c r="A489" s="29"/>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row>
    <row r="490" spans="1:27" x14ac:dyDescent="0.25">
      <c r="A490" s="29"/>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row>
    <row r="491" spans="1:27" x14ac:dyDescent="0.25">
      <c r="A491" s="29"/>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row>
    <row r="492" spans="1:27" x14ac:dyDescent="0.25">
      <c r="A492" s="29"/>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row>
    <row r="493" spans="1:27" x14ac:dyDescent="0.25">
      <c r="A493" s="29"/>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row>
    <row r="494" spans="1:27" x14ac:dyDescent="0.25">
      <c r="A494" s="29"/>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row>
    <row r="495" spans="1:27" x14ac:dyDescent="0.25">
      <c r="A495" s="29"/>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row>
    <row r="496" spans="1:27" x14ac:dyDescent="0.25">
      <c r="A496" s="29"/>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row>
    <row r="497" spans="1:27" x14ac:dyDescent="0.25">
      <c r="A497" s="29"/>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row>
    <row r="498" spans="1:27" x14ac:dyDescent="0.25">
      <c r="A498" s="29"/>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row>
    <row r="499" spans="1:27" x14ac:dyDescent="0.25">
      <c r="A499" s="29"/>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row>
    <row r="500" spans="1:27" x14ac:dyDescent="0.25">
      <c r="A500" s="29"/>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row>
    <row r="501" spans="1:27" x14ac:dyDescent="0.25">
      <c r="A501" s="29"/>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row>
    <row r="502" spans="1:27" x14ac:dyDescent="0.25">
      <c r="A502" s="29"/>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row>
    <row r="503" spans="1:27" x14ac:dyDescent="0.25">
      <c r="A503" s="29"/>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row>
    <row r="504" spans="1:27" x14ac:dyDescent="0.25">
      <c r="A504" s="29"/>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row>
    <row r="505" spans="1:27" x14ac:dyDescent="0.25">
      <c r="A505" s="29"/>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row>
    <row r="506" spans="1:27" x14ac:dyDescent="0.25">
      <c r="A506" s="29"/>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row>
    <row r="507" spans="1:27" x14ac:dyDescent="0.25">
      <c r="A507" s="29"/>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row>
    <row r="508" spans="1:27" x14ac:dyDescent="0.25">
      <c r="A508" s="29"/>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row>
    <row r="509" spans="1:27" x14ac:dyDescent="0.25">
      <c r="A509" s="29"/>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row>
    <row r="510" spans="1:27" x14ac:dyDescent="0.25">
      <c r="A510" s="29"/>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row>
    <row r="511" spans="1:27" x14ac:dyDescent="0.25">
      <c r="A511" s="29"/>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row>
    <row r="512" spans="1:27" x14ac:dyDescent="0.25">
      <c r="A512" s="29"/>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row>
    <row r="513" spans="1:27" x14ac:dyDescent="0.25">
      <c r="A513" s="29"/>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row>
    <row r="514" spans="1:27" x14ac:dyDescent="0.25">
      <c r="A514" s="29"/>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row>
    <row r="515" spans="1:27" x14ac:dyDescent="0.25">
      <c r="A515" s="29"/>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row>
    <row r="516" spans="1:27" x14ac:dyDescent="0.25">
      <c r="A516" s="29"/>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row>
    <row r="517" spans="1:27" x14ac:dyDescent="0.25">
      <c r="A517" s="29"/>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row>
    <row r="518" spans="1:27" x14ac:dyDescent="0.25">
      <c r="A518" s="29"/>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row>
    <row r="519" spans="1:27" x14ac:dyDescent="0.25">
      <c r="A519" s="29"/>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row>
    <row r="520" spans="1:27"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sheetData>
  <sheetProtection password="F1E9" sheet="1" objects="1" scenarios="1" selectLockedCells="1"/>
  <mergeCells count="2">
    <mergeCell ref="X3:X4"/>
    <mergeCell ref="Y3:Y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144"/>
  <sheetViews>
    <sheetView topLeftCell="O1" zoomScaleNormal="100" workbookViewId="0">
      <selection activeCell="Z3" sqref="Z3"/>
    </sheetView>
  </sheetViews>
  <sheetFormatPr defaultRowHeight="15" x14ac:dyDescent="0.25"/>
  <cols>
    <col min="1" max="1" width="30.28515625" customWidth="1"/>
    <col min="2" max="2" width="0.140625" customWidth="1"/>
    <col min="3" max="3" width="8.140625" customWidth="1"/>
    <col min="4" max="4" width="8.42578125" customWidth="1"/>
    <col min="5" max="5" width="6.5703125" customWidth="1"/>
    <col min="6" max="6" width="6" customWidth="1"/>
    <col min="7" max="7" width="6.42578125" customWidth="1"/>
    <col min="8" max="8" width="4.85546875" customWidth="1"/>
    <col min="9" max="9" width="4.42578125" customWidth="1"/>
    <col min="10" max="10" width="5.28515625" customWidth="1"/>
    <col min="11" max="11" width="6.85546875" customWidth="1"/>
    <col min="12" max="12" width="5.140625" customWidth="1"/>
    <col min="13" max="13" width="6.42578125" customWidth="1"/>
    <col min="14" max="14" width="5.85546875" customWidth="1"/>
    <col min="15" max="15" width="7" customWidth="1"/>
    <col min="16" max="16" width="5.42578125" customWidth="1"/>
    <col min="17" max="17" width="6" customWidth="1"/>
    <col min="18" max="18" width="8.85546875" customWidth="1"/>
    <col min="22" max="22" width="0.140625" customWidth="1"/>
    <col min="23" max="23" width="18.85546875" customWidth="1"/>
  </cols>
  <sheetData>
    <row r="2" spans="1:40" ht="50.25" customHeight="1" x14ac:dyDescent="0.25">
      <c r="A2" s="375" t="s">
        <v>488</v>
      </c>
      <c r="B2" s="376"/>
      <c r="C2" s="376"/>
      <c r="D2" s="376"/>
      <c r="E2" s="376"/>
      <c r="F2" s="376"/>
      <c r="G2" s="376"/>
      <c r="H2" s="376"/>
      <c r="I2" s="376"/>
      <c r="J2" s="376"/>
      <c r="K2" s="376"/>
      <c r="L2" s="376"/>
      <c r="M2" s="376"/>
      <c r="N2" s="376"/>
      <c r="O2" s="376"/>
      <c r="P2" s="376"/>
      <c r="Q2" s="376"/>
      <c r="R2" s="376"/>
      <c r="S2" s="376"/>
      <c r="T2" s="239"/>
      <c r="U2" s="239"/>
      <c r="V2" s="238"/>
    </row>
    <row r="3" spans="1:40" ht="66" customHeight="1" x14ac:dyDescent="0.25">
      <c r="A3" s="26" t="s">
        <v>11</v>
      </c>
      <c r="B3" s="232" t="s">
        <v>475</v>
      </c>
      <c r="C3" s="233"/>
      <c r="D3" s="233"/>
      <c r="E3" s="233"/>
      <c r="F3" s="372" t="s">
        <v>477</v>
      </c>
      <c r="G3" s="373"/>
      <c r="H3" s="373"/>
      <c r="I3" s="373"/>
      <c r="J3" s="373"/>
      <c r="K3" s="374"/>
      <c r="L3" s="369" t="s">
        <v>483</v>
      </c>
      <c r="M3" s="370"/>
      <c r="N3" s="370"/>
      <c r="O3" s="370"/>
      <c r="P3" s="370"/>
      <c r="Q3" s="371"/>
      <c r="R3" s="155" t="s">
        <v>489</v>
      </c>
      <c r="S3" s="155" t="s">
        <v>501</v>
      </c>
      <c r="T3" s="155" t="s">
        <v>571</v>
      </c>
      <c r="U3" s="163" t="s">
        <v>574</v>
      </c>
      <c r="W3" s="159" t="s">
        <v>557</v>
      </c>
    </row>
    <row r="4" spans="1:40" ht="98.25" customHeight="1" x14ac:dyDescent="0.25">
      <c r="A4" s="26"/>
      <c r="B4" s="234"/>
      <c r="C4" s="235" t="s">
        <v>569</v>
      </c>
      <c r="D4" s="235" t="s">
        <v>498</v>
      </c>
      <c r="E4" s="235" t="s">
        <v>519</v>
      </c>
      <c r="F4" s="235" t="s">
        <v>480</v>
      </c>
      <c r="G4" s="235" t="s">
        <v>478</v>
      </c>
      <c r="H4" s="235" t="s">
        <v>479</v>
      </c>
      <c r="I4" s="235" t="s">
        <v>481</v>
      </c>
      <c r="J4" s="235" t="s">
        <v>482</v>
      </c>
      <c r="K4" s="234" t="s">
        <v>520</v>
      </c>
      <c r="L4" s="235" t="s">
        <v>496</v>
      </c>
      <c r="M4" s="235" t="s">
        <v>484</v>
      </c>
      <c r="N4" s="235" t="s">
        <v>485</v>
      </c>
      <c r="O4" s="235" t="s">
        <v>556</v>
      </c>
      <c r="P4" s="235" t="s">
        <v>487</v>
      </c>
      <c r="Q4" s="234" t="s">
        <v>521</v>
      </c>
      <c r="R4" s="236" t="s">
        <v>555</v>
      </c>
      <c r="S4" s="236" t="s">
        <v>508</v>
      </c>
      <c r="T4" s="245" t="s">
        <v>570</v>
      </c>
      <c r="U4" s="236" t="s">
        <v>575</v>
      </c>
      <c r="W4" s="248"/>
      <c r="X4" s="235" t="s">
        <v>476</v>
      </c>
      <c r="Y4" s="235" t="s">
        <v>498</v>
      </c>
      <c r="Z4" s="235" t="s">
        <v>617</v>
      </c>
      <c r="AA4" s="235" t="s">
        <v>480</v>
      </c>
      <c r="AB4" s="235" t="s">
        <v>478</v>
      </c>
      <c r="AC4" s="235" t="s">
        <v>479</v>
      </c>
      <c r="AD4" s="235" t="s">
        <v>481</v>
      </c>
      <c r="AE4" s="235" t="s">
        <v>482</v>
      </c>
      <c r="AF4" s="235" t="s">
        <v>520</v>
      </c>
      <c r="AG4" s="235" t="s">
        <v>496</v>
      </c>
      <c r="AH4" s="235" t="s">
        <v>484</v>
      </c>
      <c r="AI4" s="235" t="s">
        <v>485</v>
      </c>
      <c r="AJ4" s="235" t="s">
        <v>486</v>
      </c>
      <c r="AK4" s="235" t="s">
        <v>487</v>
      </c>
      <c r="AL4" s="235" t="s">
        <v>521</v>
      </c>
      <c r="AM4" s="236" t="s">
        <v>490</v>
      </c>
      <c r="AN4" s="236" t="s">
        <v>572</v>
      </c>
    </row>
    <row r="5" spans="1:40" ht="27.75" customHeight="1" x14ac:dyDescent="0.25">
      <c r="A5" s="246" t="s">
        <v>507</v>
      </c>
      <c r="B5" s="244"/>
      <c r="C5" s="244">
        <f t="shared" ref="C5:U5" si="0">SUM(C6:C116)</f>
        <v>447</v>
      </c>
      <c r="D5" s="244">
        <f t="shared" si="0"/>
        <v>137</v>
      </c>
      <c r="E5" s="244">
        <f t="shared" si="0"/>
        <v>584</v>
      </c>
      <c r="F5" s="244">
        <f t="shared" si="0"/>
        <v>789</v>
      </c>
      <c r="G5" s="244">
        <f t="shared" si="0"/>
        <v>255</v>
      </c>
      <c r="H5" s="244">
        <f t="shared" si="0"/>
        <v>90</v>
      </c>
      <c r="I5" s="244">
        <f t="shared" si="0"/>
        <v>5</v>
      </c>
      <c r="J5" s="244">
        <f t="shared" si="0"/>
        <v>211</v>
      </c>
      <c r="K5" s="244">
        <f t="shared" si="0"/>
        <v>1350</v>
      </c>
      <c r="L5" s="244">
        <f t="shared" si="0"/>
        <v>141</v>
      </c>
      <c r="M5" s="244">
        <f t="shared" si="0"/>
        <v>74</v>
      </c>
      <c r="N5" s="244">
        <f t="shared" si="0"/>
        <v>58</v>
      </c>
      <c r="O5" s="244">
        <f t="shared" si="0"/>
        <v>68</v>
      </c>
      <c r="P5" s="244">
        <f t="shared" si="0"/>
        <v>60</v>
      </c>
      <c r="Q5" s="244">
        <f t="shared" si="0"/>
        <v>401</v>
      </c>
      <c r="R5" s="244">
        <f t="shared" si="0"/>
        <v>115</v>
      </c>
      <c r="S5" s="244">
        <f t="shared" si="0"/>
        <v>2450</v>
      </c>
      <c r="T5" s="244">
        <f t="shared" si="0"/>
        <v>71</v>
      </c>
      <c r="U5" s="28">
        <f t="shared" si="0"/>
        <v>3256</v>
      </c>
      <c r="W5" s="247" t="s">
        <v>522</v>
      </c>
      <c r="X5" s="244">
        <f>COUNTIF(C6:C115,"&gt;2")</f>
        <v>60</v>
      </c>
      <c r="Y5" s="244">
        <f>COUNTIF(D6:D115,"&gt;0")</f>
        <v>52</v>
      </c>
      <c r="Z5" s="244">
        <f>COUNTIF(E6:E115,"&gt;2")</f>
        <v>63</v>
      </c>
      <c r="AA5" s="244">
        <f>COUNTIF(F6:F115,"&gt;2")</f>
        <v>59</v>
      </c>
      <c r="AB5" s="244">
        <f>COUNTIF(G6:G115,"&gt;2")</f>
        <v>33</v>
      </c>
      <c r="AC5" s="244">
        <f>COUNTIF(H6:H115,"&gt;2")</f>
        <v>11</v>
      </c>
      <c r="AD5" s="244">
        <f>COUNTIF(I6:I115,"&gt;0")</f>
        <v>1</v>
      </c>
      <c r="AE5" s="244">
        <f>COUNTIF(J6:J115,"&gt;2")</f>
        <v>19</v>
      </c>
      <c r="AF5" s="244">
        <f>COUNTIF(K6:K115,"&gt;2")</f>
        <v>73</v>
      </c>
      <c r="AG5" s="244">
        <f t="shared" ref="AG5:AK5" si="1">COUNTIF(L6:L115,"&gt;0")</f>
        <v>65</v>
      </c>
      <c r="AH5" s="244">
        <f t="shared" si="1"/>
        <v>22</v>
      </c>
      <c r="AI5" s="244">
        <f t="shared" si="1"/>
        <v>26</v>
      </c>
      <c r="AJ5" s="244">
        <f t="shared" si="1"/>
        <v>16</v>
      </c>
      <c r="AK5" s="244">
        <f t="shared" si="1"/>
        <v>26</v>
      </c>
      <c r="AL5" s="244">
        <f>COUNTIF(Q6:Q115,"&gt;2")</f>
        <v>44</v>
      </c>
      <c r="AM5" s="244">
        <f>COUNTIF(R6:R115,"&gt;2")</f>
        <v>19</v>
      </c>
      <c r="AN5" s="244">
        <f>COUNTIF(T6:T115,"&gt;0")</f>
        <v>71</v>
      </c>
    </row>
    <row r="6" spans="1:40" x14ac:dyDescent="0.25">
      <c r="A6" s="102" t="s">
        <v>161</v>
      </c>
      <c r="B6" s="20"/>
      <c r="C6" s="20">
        <v>7</v>
      </c>
      <c r="D6" s="20">
        <v>1</v>
      </c>
      <c r="E6" s="20">
        <f t="shared" ref="E6:E37" si="2">C6+B6+D6</f>
        <v>8</v>
      </c>
      <c r="F6" s="20">
        <v>52</v>
      </c>
      <c r="G6" s="20">
        <v>9</v>
      </c>
      <c r="H6" s="20"/>
      <c r="I6" s="20"/>
      <c r="J6" s="20"/>
      <c r="K6" s="20">
        <f>SUM(F6:J6)</f>
        <v>61</v>
      </c>
      <c r="L6" s="20">
        <v>4</v>
      </c>
      <c r="M6" s="20"/>
      <c r="N6" s="20"/>
      <c r="O6" s="20"/>
      <c r="P6" s="20"/>
      <c r="Q6" s="20">
        <f>SUM(L6:P6)</f>
        <v>4</v>
      </c>
      <c r="R6" s="28"/>
      <c r="S6" s="28">
        <f>E6+K6+Q6+R6</f>
        <v>73</v>
      </c>
      <c r="T6" s="28">
        <f>IF(S6&gt;10,(1),(0))</f>
        <v>1</v>
      </c>
      <c r="U6" s="28">
        <v>56</v>
      </c>
      <c r="W6">
        <f>COUNTIF(S6:S107,"&gt;20")</f>
        <v>42</v>
      </c>
    </row>
    <row r="7" spans="1:40" x14ac:dyDescent="0.25">
      <c r="A7" s="365" t="s">
        <v>419</v>
      </c>
      <c r="B7" s="25"/>
      <c r="C7" s="25">
        <v>1</v>
      </c>
      <c r="D7" s="25"/>
      <c r="E7" s="20">
        <f t="shared" si="2"/>
        <v>1</v>
      </c>
      <c r="F7" s="25"/>
      <c r="G7" s="25"/>
      <c r="H7" s="25"/>
      <c r="I7" s="25"/>
      <c r="J7" s="25"/>
      <c r="K7" s="20">
        <f t="shared" ref="K7:K70" si="3">SUM(F7:J7)</f>
        <v>0</v>
      </c>
      <c r="L7" s="25">
        <v>1</v>
      </c>
      <c r="M7" s="25">
        <v>8</v>
      </c>
      <c r="N7" s="25"/>
      <c r="O7" s="25"/>
      <c r="P7" s="25">
        <v>1</v>
      </c>
      <c r="Q7" s="20">
        <f t="shared" ref="Q7:Q70" si="4">SUM(L7:P7)</f>
        <v>10</v>
      </c>
      <c r="R7" s="28"/>
      <c r="S7" s="28">
        <f t="shared" ref="S7:S70" si="5">E7+K7+Q7+R7</f>
        <v>11</v>
      </c>
      <c r="T7" s="28">
        <f t="shared" ref="T7:T70" si="6">IF(S7&gt;10,(1),(0))</f>
        <v>1</v>
      </c>
      <c r="U7" s="28">
        <v>47</v>
      </c>
    </row>
    <row r="8" spans="1:40" x14ac:dyDescent="0.25">
      <c r="A8" s="102" t="s">
        <v>504</v>
      </c>
      <c r="B8" s="20"/>
      <c r="C8" s="20">
        <v>7</v>
      </c>
      <c r="D8" s="20"/>
      <c r="E8" s="20">
        <f t="shared" si="2"/>
        <v>7</v>
      </c>
      <c r="F8" s="20"/>
      <c r="G8" s="20">
        <v>9</v>
      </c>
      <c r="H8" s="20">
        <v>2</v>
      </c>
      <c r="I8" s="20"/>
      <c r="J8" s="20">
        <v>2</v>
      </c>
      <c r="K8" s="20">
        <f t="shared" si="3"/>
        <v>13</v>
      </c>
      <c r="L8" s="20">
        <v>1</v>
      </c>
      <c r="M8" s="20"/>
      <c r="N8" s="20"/>
      <c r="O8" s="20"/>
      <c r="P8" s="20"/>
      <c r="Q8" s="20">
        <f t="shared" si="4"/>
        <v>1</v>
      </c>
      <c r="R8" s="28"/>
      <c r="S8" s="28">
        <f t="shared" si="5"/>
        <v>21</v>
      </c>
      <c r="T8" s="28">
        <f t="shared" si="6"/>
        <v>1</v>
      </c>
      <c r="U8" s="28">
        <v>53</v>
      </c>
    </row>
    <row r="9" spans="1:40" x14ac:dyDescent="0.25">
      <c r="A9" s="102" t="s">
        <v>164</v>
      </c>
      <c r="B9" s="20"/>
      <c r="C9" s="20">
        <v>1</v>
      </c>
      <c r="D9" s="20">
        <v>1</v>
      </c>
      <c r="E9" s="20">
        <f t="shared" si="2"/>
        <v>2</v>
      </c>
      <c r="F9" s="20">
        <v>15</v>
      </c>
      <c r="G9" s="20"/>
      <c r="H9" s="20"/>
      <c r="I9" s="20"/>
      <c r="J9" s="20"/>
      <c r="K9" s="20">
        <f t="shared" si="3"/>
        <v>15</v>
      </c>
      <c r="L9" s="20">
        <v>3</v>
      </c>
      <c r="M9" s="20"/>
      <c r="N9" s="20"/>
      <c r="O9" s="20"/>
      <c r="P9" s="20"/>
      <c r="Q9" s="20">
        <f t="shared" si="4"/>
        <v>3</v>
      </c>
      <c r="R9" s="28"/>
      <c r="S9" s="28">
        <f t="shared" si="5"/>
        <v>20</v>
      </c>
      <c r="T9" s="28">
        <f t="shared" si="6"/>
        <v>1</v>
      </c>
      <c r="U9" s="28">
        <v>63</v>
      </c>
    </row>
    <row r="10" spans="1:40" ht="15.75" x14ac:dyDescent="0.25">
      <c r="A10" s="102" t="s">
        <v>165</v>
      </c>
      <c r="B10" s="20"/>
      <c r="C10" s="20">
        <v>6</v>
      </c>
      <c r="D10" s="20"/>
      <c r="E10" s="20">
        <f t="shared" si="2"/>
        <v>6</v>
      </c>
      <c r="F10" s="20"/>
      <c r="G10" s="20"/>
      <c r="H10" s="20"/>
      <c r="I10" s="20"/>
      <c r="J10" s="20"/>
      <c r="K10" s="20">
        <f t="shared" si="3"/>
        <v>0</v>
      </c>
      <c r="L10" s="20">
        <v>2</v>
      </c>
      <c r="M10" s="20">
        <v>1</v>
      </c>
      <c r="N10" s="20"/>
      <c r="O10" s="20"/>
      <c r="P10" s="20"/>
      <c r="Q10" s="20">
        <f t="shared" si="4"/>
        <v>3</v>
      </c>
      <c r="R10" s="28"/>
      <c r="S10" s="28">
        <f t="shared" si="5"/>
        <v>9</v>
      </c>
      <c r="T10" s="28">
        <f t="shared" si="6"/>
        <v>0</v>
      </c>
      <c r="U10" s="28">
        <v>19</v>
      </c>
      <c r="X10" s="333" t="s">
        <v>583</v>
      </c>
    </row>
    <row r="11" spans="1:40" x14ac:dyDescent="0.25">
      <c r="A11" s="102" t="s">
        <v>357</v>
      </c>
      <c r="B11" s="20"/>
      <c r="C11" s="20">
        <v>8</v>
      </c>
      <c r="D11" s="20">
        <v>1</v>
      </c>
      <c r="E11" s="20">
        <f t="shared" si="2"/>
        <v>9</v>
      </c>
      <c r="F11" s="20">
        <v>9</v>
      </c>
      <c r="G11" s="20">
        <v>1</v>
      </c>
      <c r="H11" s="20"/>
      <c r="I11" s="20"/>
      <c r="J11" s="20"/>
      <c r="K11" s="20">
        <f t="shared" si="3"/>
        <v>10</v>
      </c>
      <c r="L11" s="20">
        <v>1</v>
      </c>
      <c r="M11" s="20"/>
      <c r="N11" s="20">
        <v>2</v>
      </c>
      <c r="O11" s="20"/>
      <c r="P11" s="20"/>
      <c r="Q11" s="20">
        <f t="shared" si="4"/>
        <v>3</v>
      </c>
      <c r="R11" s="28">
        <v>3</v>
      </c>
      <c r="S11" s="28">
        <f t="shared" si="5"/>
        <v>25</v>
      </c>
      <c r="T11" s="28">
        <f t="shared" si="6"/>
        <v>1</v>
      </c>
      <c r="U11" s="28">
        <v>58</v>
      </c>
      <c r="X11" s="334">
        <v>0</v>
      </c>
      <c r="Y11" s="334" t="s">
        <v>587</v>
      </c>
      <c r="Z11" s="334" t="s">
        <v>588</v>
      </c>
      <c r="AA11" s="334" t="s">
        <v>589</v>
      </c>
      <c r="AB11" s="334" t="s">
        <v>584</v>
      </c>
      <c r="AC11" s="334" t="s">
        <v>585</v>
      </c>
      <c r="AD11" s="334" t="s">
        <v>586</v>
      </c>
      <c r="AE11" s="334" t="s">
        <v>590</v>
      </c>
      <c r="AF11" s="334" t="s">
        <v>591</v>
      </c>
      <c r="AG11" s="334" t="s">
        <v>96</v>
      </c>
      <c r="AH11" s="335"/>
    </row>
    <row r="12" spans="1:40" x14ac:dyDescent="0.25">
      <c r="A12" s="102" t="s">
        <v>200</v>
      </c>
      <c r="B12" s="20"/>
      <c r="C12" s="20"/>
      <c r="D12" s="20"/>
      <c r="E12" s="20">
        <f t="shared" si="2"/>
        <v>0</v>
      </c>
      <c r="F12" s="20">
        <v>7</v>
      </c>
      <c r="G12" s="20">
        <v>6</v>
      </c>
      <c r="H12" s="20"/>
      <c r="I12" s="20"/>
      <c r="J12" s="20"/>
      <c r="K12" s="20">
        <f t="shared" si="3"/>
        <v>13</v>
      </c>
      <c r="L12" s="20">
        <v>1</v>
      </c>
      <c r="M12" s="20"/>
      <c r="N12" s="20"/>
      <c r="O12" s="20"/>
      <c r="P12" s="20"/>
      <c r="Q12" s="20">
        <f t="shared" si="4"/>
        <v>1</v>
      </c>
      <c r="R12" s="28"/>
      <c r="S12" s="28">
        <f t="shared" si="5"/>
        <v>14</v>
      </c>
      <c r="T12" s="28">
        <f t="shared" si="6"/>
        <v>1</v>
      </c>
      <c r="U12" s="28">
        <v>31</v>
      </c>
      <c r="X12">
        <f>COUNTIF(U6:U107,"=0")</f>
        <v>9</v>
      </c>
      <c r="Y12">
        <f>COUNTIF(U6:U107,"&gt;0")-COUNTIF(U6:U107,"&gt;10")</f>
        <v>12</v>
      </c>
      <c r="Z12">
        <f>COUNTIF(U6:U107,"&gt;10")-COUNTIF(U6:U107,"&gt;20")</f>
        <v>21</v>
      </c>
      <c r="AA12">
        <f>COUNTIF(U6:U107,"&gt;20")-COUNTIF(U6:U107,"&gt;30")</f>
        <v>13</v>
      </c>
      <c r="AB12">
        <f>COUNTIF(U6:U107,"&gt;30")-COUNTIF(U6:U107,"&gt;40")</f>
        <v>11</v>
      </c>
      <c r="AC12">
        <f>COUNTIF(U6:U107,"&gt;40")-COUNTIF(U6:U107,"&gt;50")</f>
        <v>6</v>
      </c>
      <c r="AD12">
        <f>COUNTIF(U6:U107,"&gt;50")-COUNTIF(U6:U107,"&gt;60")</f>
        <v>10</v>
      </c>
      <c r="AE12">
        <f>COUNTIF(U6:U107,"&gt;60")-COUNTIF(U6:U107,"&gt;70")</f>
        <v>16</v>
      </c>
      <c r="AF12">
        <f>COUNTIF(U6:U107,"&gt;70")-COUNTIF(U6:U107,"&gt;85")</f>
        <v>4</v>
      </c>
      <c r="AG12">
        <f>SUM(X12:AF12)</f>
        <v>102</v>
      </c>
    </row>
    <row r="13" spans="1:40" x14ac:dyDescent="0.25">
      <c r="A13" s="102" t="s">
        <v>343</v>
      </c>
      <c r="B13" s="20"/>
      <c r="C13" s="20">
        <v>3</v>
      </c>
      <c r="D13" s="20"/>
      <c r="E13" s="20">
        <f t="shared" si="2"/>
        <v>3</v>
      </c>
      <c r="F13" s="20">
        <v>3</v>
      </c>
      <c r="G13" s="20">
        <v>7</v>
      </c>
      <c r="H13" s="20"/>
      <c r="I13" s="20"/>
      <c r="J13" s="20"/>
      <c r="K13" s="20">
        <f t="shared" si="3"/>
        <v>10</v>
      </c>
      <c r="L13" s="20">
        <v>1</v>
      </c>
      <c r="M13" s="20"/>
      <c r="N13" s="20"/>
      <c r="O13" s="20"/>
      <c r="P13" s="20"/>
      <c r="Q13" s="20">
        <f t="shared" si="4"/>
        <v>1</v>
      </c>
      <c r="R13" s="28"/>
      <c r="S13" s="28">
        <f t="shared" si="5"/>
        <v>14</v>
      </c>
      <c r="T13" s="28">
        <f t="shared" si="6"/>
        <v>1</v>
      </c>
      <c r="U13" s="28">
        <v>15</v>
      </c>
    </row>
    <row r="14" spans="1:40" x14ac:dyDescent="0.25">
      <c r="A14" s="102" t="s">
        <v>168</v>
      </c>
      <c r="B14" s="20"/>
      <c r="C14" s="20">
        <v>4</v>
      </c>
      <c r="D14" s="20">
        <v>1</v>
      </c>
      <c r="E14" s="20">
        <f t="shared" si="2"/>
        <v>5</v>
      </c>
      <c r="F14" s="20">
        <v>7</v>
      </c>
      <c r="G14" s="20"/>
      <c r="H14" s="20">
        <v>2</v>
      </c>
      <c r="I14" s="20"/>
      <c r="J14" s="20"/>
      <c r="K14" s="20">
        <f t="shared" si="3"/>
        <v>9</v>
      </c>
      <c r="L14" s="20">
        <v>1</v>
      </c>
      <c r="M14" s="20"/>
      <c r="N14" s="20"/>
      <c r="O14" s="20"/>
      <c r="P14" s="20"/>
      <c r="Q14" s="20">
        <f t="shared" si="4"/>
        <v>1</v>
      </c>
      <c r="R14" s="28"/>
      <c r="S14" s="28">
        <f t="shared" si="5"/>
        <v>15</v>
      </c>
      <c r="T14" s="28">
        <f t="shared" si="6"/>
        <v>1</v>
      </c>
      <c r="U14" s="28">
        <v>28</v>
      </c>
    </row>
    <row r="15" spans="1:40" x14ac:dyDescent="0.25">
      <c r="A15" s="102" t="s">
        <v>344</v>
      </c>
      <c r="B15" s="20"/>
      <c r="C15" s="20">
        <v>4</v>
      </c>
      <c r="D15" s="20"/>
      <c r="E15" s="20">
        <f t="shared" si="2"/>
        <v>4</v>
      </c>
      <c r="F15" s="20">
        <v>3</v>
      </c>
      <c r="G15" s="20">
        <v>7</v>
      </c>
      <c r="H15" s="20"/>
      <c r="I15" s="20"/>
      <c r="J15" s="20"/>
      <c r="K15" s="20">
        <f t="shared" si="3"/>
        <v>10</v>
      </c>
      <c r="L15" s="20">
        <v>1</v>
      </c>
      <c r="M15" s="20"/>
      <c r="N15" s="20">
        <v>1</v>
      </c>
      <c r="O15" s="20"/>
      <c r="P15" s="20"/>
      <c r="Q15" s="20">
        <f t="shared" si="4"/>
        <v>2</v>
      </c>
      <c r="R15" s="28"/>
      <c r="S15" s="28">
        <f t="shared" si="5"/>
        <v>16</v>
      </c>
      <c r="T15" s="28">
        <f t="shared" si="6"/>
        <v>1</v>
      </c>
      <c r="U15" s="28">
        <v>12</v>
      </c>
    </row>
    <row r="16" spans="1:40" x14ac:dyDescent="0.25">
      <c r="A16" s="102" t="s">
        <v>345</v>
      </c>
      <c r="B16" s="20"/>
      <c r="C16" s="20">
        <v>9</v>
      </c>
      <c r="D16" s="20"/>
      <c r="E16" s="20">
        <f t="shared" si="2"/>
        <v>9</v>
      </c>
      <c r="F16" s="20">
        <v>1</v>
      </c>
      <c r="G16" s="20">
        <v>4</v>
      </c>
      <c r="H16" s="20"/>
      <c r="I16" s="20"/>
      <c r="J16" s="20"/>
      <c r="K16" s="20">
        <f t="shared" si="3"/>
        <v>5</v>
      </c>
      <c r="L16" s="20">
        <v>1</v>
      </c>
      <c r="M16" s="20"/>
      <c r="N16" s="20">
        <v>1</v>
      </c>
      <c r="O16" s="20"/>
      <c r="P16" s="20"/>
      <c r="Q16" s="20">
        <f t="shared" si="4"/>
        <v>2</v>
      </c>
      <c r="R16" s="28"/>
      <c r="S16" s="28">
        <f t="shared" si="5"/>
        <v>16</v>
      </c>
      <c r="T16" s="28">
        <f t="shared" si="6"/>
        <v>1</v>
      </c>
      <c r="U16" s="28">
        <v>70</v>
      </c>
    </row>
    <row r="17" spans="1:21" x14ac:dyDescent="0.25">
      <c r="A17" s="102" t="s">
        <v>346</v>
      </c>
      <c r="B17" s="20"/>
      <c r="C17" s="20">
        <v>18</v>
      </c>
      <c r="D17" s="20">
        <v>6</v>
      </c>
      <c r="E17" s="20">
        <f t="shared" si="2"/>
        <v>24</v>
      </c>
      <c r="F17" s="20">
        <v>43</v>
      </c>
      <c r="G17" s="20">
        <v>13</v>
      </c>
      <c r="H17" s="20">
        <v>16</v>
      </c>
      <c r="I17" s="20"/>
      <c r="J17" s="20">
        <v>4</v>
      </c>
      <c r="K17" s="20">
        <f t="shared" si="3"/>
        <v>76</v>
      </c>
      <c r="L17" s="20">
        <v>5</v>
      </c>
      <c r="M17" s="20"/>
      <c r="N17" s="20"/>
      <c r="O17" s="20"/>
      <c r="P17" s="20"/>
      <c r="Q17" s="20">
        <f t="shared" si="4"/>
        <v>5</v>
      </c>
      <c r="R17" s="28"/>
      <c r="S17" s="28">
        <f t="shared" si="5"/>
        <v>105</v>
      </c>
      <c r="T17" s="28">
        <f t="shared" si="6"/>
        <v>1</v>
      </c>
      <c r="U17" s="28">
        <v>71</v>
      </c>
    </row>
    <row r="18" spans="1:21" x14ac:dyDescent="0.25">
      <c r="A18" s="102" t="s">
        <v>347</v>
      </c>
      <c r="B18" s="20"/>
      <c r="C18" s="20">
        <v>7</v>
      </c>
      <c r="D18" s="20">
        <v>1</v>
      </c>
      <c r="E18" s="20">
        <f t="shared" si="2"/>
        <v>8</v>
      </c>
      <c r="F18" s="20"/>
      <c r="G18" s="20"/>
      <c r="H18" s="20"/>
      <c r="I18" s="20"/>
      <c r="J18" s="20"/>
      <c r="K18" s="20">
        <f t="shared" si="3"/>
        <v>0</v>
      </c>
      <c r="L18" s="20">
        <v>1</v>
      </c>
      <c r="M18" s="20"/>
      <c r="N18" s="20"/>
      <c r="O18" s="20">
        <v>4</v>
      </c>
      <c r="P18" s="20"/>
      <c r="Q18" s="20">
        <f t="shared" si="4"/>
        <v>5</v>
      </c>
      <c r="R18" s="28"/>
      <c r="S18" s="28">
        <f t="shared" si="5"/>
        <v>13</v>
      </c>
      <c r="T18" s="28">
        <f t="shared" si="6"/>
        <v>1</v>
      </c>
      <c r="U18" s="28">
        <v>58</v>
      </c>
    </row>
    <row r="19" spans="1:21" x14ac:dyDescent="0.25">
      <c r="A19" s="102" t="s">
        <v>169</v>
      </c>
      <c r="B19" s="20"/>
      <c r="C19" s="20">
        <v>9</v>
      </c>
      <c r="D19" s="20">
        <v>11</v>
      </c>
      <c r="E19" s="20">
        <f t="shared" si="2"/>
        <v>20</v>
      </c>
      <c r="F19" s="20"/>
      <c r="G19" s="20"/>
      <c r="H19" s="20"/>
      <c r="I19" s="20"/>
      <c r="J19" s="20">
        <v>14</v>
      </c>
      <c r="K19" s="20">
        <f t="shared" si="3"/>
        <v>14</v>
      </c>
      <c r="L19" s="20">
        <v>3</v>
      </c>
      <c r="M19" s="20"/>
      <c r="N19" s="20">
        <v>1</v>
      </c>
      <c r="O19" s="20">
        <v>4</v>
      </c>
      <c r="P19" s="20"/>
      <c r="Q19" s="20">
        <f t="shared" si="4"/>
        <v>8</v>
      </c>
      <c r="R19" s="28"/>
      <c r="S19" s="28">
        <f t="shared" si="5"/>
        <v>42</v>
      </c>
      <c r="T19" s="28">
        <f t="shared" si="6"/>
        <v>1</v>
      </c>
      <c r="U19" s="28">
        <v>52</v>
      </c>
    </row>
    <row r="20" spans="1:21" x14ac:dyDescent="0.25">
      <c r="A20" s="102" t="s">
        <v>202</v>
      </c>
      <c r="B20" s="20"/>
      <c r="C20" s="20"/>
      <c r="D20" s="20"/>
      <c r="E20" s="20">
        <f t="shared" si="2"/>
        <v>0</v>
      </c>
      <c r="F20" s="20"/>
      <c r="G20" s="20">
        <v>3</v>
      </c>
      <c r="H20" s="20"/>
      <c r="I20" s="20"/>
      <c r="J20" s="20"/>
      <c r="K20" s="20">
        <f t="shared" si="3"/>
        <v>3</v>
      </c>
      <c r="L20" s="20">
        <v>1</v>
      </c>
      <c r="M20" s="20"/>
      <c r="N20" s="20"/>
      <c r="O20" s="20"/>
      <c r="P20" s="20"/>
      <c r="Q20" s="20">
        <f t="shared" si="4"/>
        <v>1</v>
      </c>
      <c r="R20" s="28"/>
      <c r="S20" s="28">
        <f t="shared" si="5"/>
        <v>4</v>
      </c>
      <c r="T20" s="28">
        <f t="shared" si="6"/>
        <v>0</v>
      </c>
      <c r="U20" s="28">
        <v>5</v>
      </c>
    </row>
    <row r="21" spans="1:21" x14ac:dyDescent="0.25">
      <c r="A21" s="102" t="s">
        <v>348</v>
      </c>
      <c r="B21" s="20"/>
      <c r="C21" s="20"/>
      <c r="D21" s="20"/>
      <c r="E21" s="20">
        <f t="shared" si="2"/>
        <v>0</v>
      </c>
      <c r="F21" s="20"/>
      <c r="G21" s="20">
        <v>3</v>
      </c>
      <c r="H21" s="20"/>
      <c r="I21" s="20"/>
      <c r="J21" s="20"/>
      <c r="K21" s="20">
        <f t="shared" si="3"/>
        <v>3</v>
      </c>
      <c r="L21" s="20">
        <v>1</v>
      </c>
      <c r="M21" s="20"/>
      <c r="N21" s="20"/>
      <c r="O21" s="20"/>
      <c r="P21" s="20"/>
      <c r="Q21" s="20">
        <f t="shared" si="4"/>
        <v>1</v>
      </c>
      <c r="R21" s="28"/>
      <c r="S21" s="28">
        <f t="shared" si="5"/>
        <v>4</v>
      </c>
      <c r="T21" s="28">
        <f t="shared" si="6"/>
        <v>0</v>
      </c>
      <c r="U21" s="28">
        <v>4</v>
      </c>
    </row>
    <row r="22" spans="1:21" x14ac:dyDescent="0.25">
      <c r="A22" s="102" t="s">
        <v>203</v>
      </c>
      <c r="B22" s="20"/>
      <c r="C22" s="20">
        <v>10</v>
      </c>
      <c r="D22" s="20">
        <v>5</v>
      </c>
      <c r="E22" s="20">
        <f t="shared" si="2"/>
        <v>15</v>
      </c>
      <c r="F22" s="20">
        <v>45</v>
      </c>
      <c r="G22" s="20">
        <v>17</v>
      </c>
      <c r="H22" s="20">
        <v>6</v>
      </c>
      <c r="I22" s="20"/>
      <c r="J22" s="20">
        <v>14</v>
      </c>
      <c r="K22" s="20">
        <f t="shared" si="3"/>
        <v>82</v>
      </c>
      <c r="L22" s="20">
        <v>6</v>
      </c>
      <c r="M22" s="20"/>
      <c r="N22" s="20"/>
      <c r="O22" s="20"/>
      <c r="P22" s="20"/>
      <c r="Q22" s="20">
        <f t="shared" si="4"/>
        <v>6</v>
      </c>
      <c r="R22" s="28">
        <v>3</v>
      </c>
      <c r="S22" s="28">
        <f t="shared" si="5"/>
        <v>106</v>
      </c>
      <c r="T22" s="28">
        <f t="shared" si="6"/>
        <v>1</v>
      </c>
      <c r="U22" s="28">
        <v>16</v>
      </c>
    </row>
    <row r="23" spans="1:21" x14ac:dyDescent="0.25">
      <c r="A23" s="102" t="s">
        <v>349</v>
      </c>
      <c r="B23" s="20"/>
      <c r="C23" s="20">
        <v>6</v>
      </c>
      <c r="D23" s="20"/>
      <c r="E23" s="20">
        <f t="shared" si="2"/>
        <v>6</v>
      </c>
      <c r="F23" s="20"/>
      <c r="G23" s="20"/>
      <c r="H23" s="20"/>
      <c r="I23" s="20"/>
      <c r="J23" s="20"/>
      <c r="K23" s="20">
        <f t="shared" si="3"/>
        <v>0</v>
      </c>
      <c r="L23" s="20">
        <v>1</v>
      </c>
      <c r="M23" s="20"/>
      <c r="N23" s="20"/>
      <c r="O23" s="20"/>
      <c r="P23" s="20"/>
      <c r="Q23" s="20">
        <f t="shared" si="4"/>
        <v>1</v>
      </c>
      <c r="R23" s="28"/>
      <c r="S23" s="28">
        <f t="shared" si="5"/>
        <v>7</v>
      </c>
      <c r="T23" s="28">
        <f t="shared" si="6"/>
        <v>0</v>
      </c>
      <c r="U23" s="28">
        <v>4</v>
      </c>
    </row>
    <row r="24" spans="1:21" x14ac:dyDescent="0.25">
      <c r="A24" s="102" t="s">
        <v>171</v>
      </c>
      <c r="B24" s="20"/>
      <c r="C24" s="20">
        <v>8</v>
      </c>
      <c r="D24" s="20">
        <v>1</v>
      </c>
      <c r="E24" s="20">
        <f t="shared" si="2"/>
        <v>9</v>
      </c>
      <c r="F24" s="20"/>
      <c r="G24" s="20"/>
      <c r="H24" s="20"/>
      <c r="I24" s="20"/>
      <c r="J24" s="20"/>
      <c r="K24" s="20">
        <f t="shared" si="3"/>
        <v>0</v>
      </c>
      <c r="L24" s="20">
        <v>4</v>
      </c>
      <c r="M24" s="20"/>
      <c r="N24" s="20">
        <v>6</v>
      </c>
      <c r="O24" s="20"/>
      <c r="P24" s="20"/>
      <c r="Q24" s="20">
        <f t="shared" si="4"/>
        <v>10</v>
      </c>
      <c r="R24" s="28"/>
      <c r="S24" s="28">
        <f t="shared" si="5"/>
        <v>19</v>
      </c>
      <c r="T24" s="28">
        <f t="shared" si="6"/>
        <v>1</v>
      </c>
      <c r="U24" s="28">
        <v>65</v>
      </c>
    </row>
    <row r="25" spans="1:21" x14ac:dyDescent="0.25">
      <c r="A25" s="102" t="s">
        <v>172</v>
      </c>
      <c r="B25" s="20"/>
      <c r="C25" s="20">
        <v>8</v>
      </c>
      <c r="D25" s="20"/>
      <c r="E25" s="20">
        <f t="shared" si="2"/>
        <v>8</v>
      </c>
      <c r="F25" s="20">
        <v>4</v>
      </c>
      <c r="G25" s="20"/>
      <c r="H25" s="20"/>
      <c r="I25" s="20"/>
      <c r="J25" s="20"/>
      <c r="K25" s="20">
        <f t="shared" si="3"/>
        <v>4</v>
      </c>
      <c r="L25" s="20">
        <v>1</v>
      </c>
      <c r="M25" s="20"/>
      <c r="N25" s="20"/>
      <c r="O25" s="20"/>
      <c r="P25" s="20"/>
      <c r="Q25" s="20">
        <f t="shared" si="4"/>
        <v>1</v>
      </c>
      <c r="R25" s="28"/>
      <c r="S25" s="28">
        <f t="shared" si="5"/>
        <v>13</v>
      </c>
      <c r="T25" s="28">
        <f t="shared" si="6"/>
        <v>1</v>
      </c>
      <c r="U25" s="28">
        <v>21</v>
      </c>
    </row>
    <row r="26" spans="1:21" x14ac:dyDescent="0.25">
      <c r="A26" s="102" t="s">
        <v>350</v>
      </c>
      <c r="B26" s="20"/>
      <c r="C26" s="20">
        <v>6</v>
      </c>
      <c r="D26" s="20">
        <v>1</v>
      </c>
      <c r="E26" s="20">
        <f t="shared" si="2"/>
        <v>7</v>
      </c>
      <c r="F26" s="20">
        <v>8</v>
      </c>
      <c r="G26" s="20">
        <v>1</v>
      </c>
      <c r="H26" s="20"/>
      <c r="I26" s="20"/>
      <c r="J26" s="20">
        <v>1</v>
      </c>
      <c r="K26" s="20">
        <f t="shared" si="3"/>
        <v>10</v>
      </c>
      <c r="L26" s="20">
        <v>1</v>
      </c>
      <c r="M26" s="20"/>
      <c r="N26" s="20"/>
      <c r="O26" s="20"/>
      <c r="P26" s="20"/>
      <c r="Q26" s="20">
        <f t="shared" si="4"/>
        <v>1</v>
      </c>
      <c r="R26" s="28">
        <v>3</v>
      </c>
      <c r="S26" s="28">
        <f t="shared" si="5"/>
        <v>21</v>
      </c>
      <c r="T26" s="28">
        <f t="shared" si="6"/>
        <v>1</v>
      </c>
      <c r="U26" s="28">
        <v>33</v>
      </c>
    </row>
    <row r="27" spans="1:21" x14ac:dyDescent="0.25">
      <c r="A27" s="102" t="s">
        <v>174</v>
      </c>
      <c r="B27" s="20"/>
      <c r="C27" s="20">
        <v>7</v>
      </c>
      <c r="D27" s="20">
        <v>3</v>
      </c>
      <c r="E27" s="20">
        <f t="shared" si="2"/>
        <v>10</v>
      </c>
      <c r="F27" s="20">
        <v>8</v>
      </c>
      <c r="G27" s="20"/>
      <c r="H27" s="20"/>
      <c r="I27" s="20"/>
      <c r="J27" s="20">
        <v>12</v>
      </c>
      <c r="K27" s="20">
        <f t="shared" si="3"/>
        <v>20</v>
      </c>
      <c r="L27" s="20">
        <v>4</v>
      </c>
      <c r="M27" s="20">
        <v>5</v>
      </c>
      <c r="N27" s="20"/>
      <c r="O27" s="20"/>
      <c r="P27" s="20">
        <v>5</v>
      </c>
      <c r="Q27" s="20">
        <f t="shared" si="4"/>
        <v>14</v>
      </c>
      <c r="R27" s="28">
        <v>3</v>
      </c>
      <c r="S27" s="28">
        <f t="shared" si="5"/>
        <v>47</v>
      </c>
      <c r="T27" s="28">
        <f t="shared" si="6"/>
        <v>1</v>
      </c>
      <c r="U27" s="28">
        <v>72</v>
      </c>
    </row>
    <row r="28" spans="1:21" x14ac:dyDescent="0.25">
      <c r="A28" s="102" t="s">
        <v>175</v>
      </c>
      <c r="B28" s="20"/>
      <c r="C28" s="20">
        <v>8</v>
      </c>
      <c r="D28" s="20">
        <v>4</v>
      </c>
      <c r="E28" s="20">
        <f t="shared" si="2"/>
        <v>12</v>
      </c>
      <c r="F28" s="20">
        <v>8</v>
      </c>
      <c r="G28" s="20"/>
      <c r="H28" s="20"/>
      <c r="I28" s="20"/>
      <c r="J28" s="20">
        <v>8</v>
      </c>
      <c r="K28" s="20">
        <f t="shared" si="3"/>
        <v>16</v>
      </c>
      <c r="L28" s="20">
        <v>1</v>
      </c>
      <c r="M28" s="20">
        <v>6</v>
      </c>
      <c r="N28" s="20">
        <v>2</v>
      </c>
      <c r="O28" s="20"/>
      <c r="P28" s="20">
        <v>2</v>
      </c>
      <c r="Q28" s="20">
        <f t="shared" si="4"/>
        <v>11</v>
      </c>
      <c r="R28" s="28">
        <v>3</v>
      </c>
      <c r="S28" s="28">
        <f t="shared" si="5"/>
        <v>42</v>
      </c>
      <c r="T28" s="28">
        <f t="shared" si="6"/>
        <v>1</v>
      </c>
      <c r="U28" s="28">
        <v>64</v>
      </c>
    </row>
    <row r="29" spans="1:21" x14ac:dyDescent="0.25">
      <c r="A29" s="102" t="s">
        <v>176</v>
      </c>
      <c r="B29" s="20"/>
      <c r="C29" s="20">
        <v>8</v>
      </c>
      <c r="D29" s="20">
        <v>3</v>
      </c>
      <c r="E29" s="20">
        <f t="shared" si="2"/>
        <v>11</v>
      </c>
      <c r="F29" s="20"/>
      <c r="G29" s="20">
        <v>4</v>
      </c>
      <c r="H29" s="20"/>
      <c r="I29" s="20"/>
      <c r="J29" s="20">
        <v>9</v>
      </c>
      <c r="K29" s="20">
        <f t="shared" si="3"/>
        <v>13</v>
      </c>
      <c r="L29" s="20">
        <v>2</v>
      </c>
      <c r="M29" s="20">
        <v>2</v>
      </c>
      <c r="N29" s="20">
        <v>4</v>
      </c>
      <c r="O29" s="20"/>
      <c r="P29" s="20">
        <v>5</v>
      </c>
      <c r="Q29" s="20">
        <f t="shared" si="4"/>
        <v>13</v>
      </c>
      <c r="R29" s="28">
        <v>3</v>
      </c>
      <c r="S29" s="28">
        <f t="shared" si="5"/>
        <v>40</v>
      </c>
      <c r="T29" s="28">
        <f t="shared" si="6"/>
        <v>1</v>
      </c>
      <c r="U29" s="28">
        <v>66</v>
      </c>
    </row>
    <row r="30" spans="1:21" x14ac:dyDescent="0.25">
      <c r="A30" s="102" t="s">
        <v>178</v>
      </c>
      <c r="B30" s="20"/>
      <c r="C30" s="20">
        <v>7</v>
      </c>
      <c r="D30" s="20">
        <v>1</v>
      </c>
      <c r="E30" s="20">
        <f t="shared" si="2"/>
        <v>8</v>
      </c>
      <c r="F30" s="20"/>
      <c r="G30" s="20"/>
      <c r="H30" s="20"/>
      <c r="I30" s="20"/>
      <c r="J30" s="20"/>
      <c r="K30" s="20">
        <f t="shared" si="3"/>
        <v>0</v>
      </c>
      <c r="L30" s="20">
        <v>1</v>
      </c>
      <c r="M30" s="20"/>
      <c r="N30" s="20"/>
      <c r="O30" s="20"/>
      <c r="P30" s="20"/>
      <c r="Q30" s="20">
        <f t="shared" si="4"/>
        <v>1</v>
      </c>
      <c r="R30" s="28"/>
      <c r="S30" s="28">
        <f t="shared" si="5"/>
        <v>9</v>
      </c>
      <c r="T30" s="28">
        <f t="shared" si="6"/>
        <v>0</v>
      </c>
      <c r="U30" s="28">
        <v>64</v>
      </c>
    </row>
    <row r="31" spans="1:21" x14ac:dyDescent="0.25">
      <c r="A31" s="102" t="s">
        <v>179</v>
      </c>
      <c r="B31" s="20"/>
      <c r="C31" s="20">
        <v>7</v>
      </c>
      <c r="D31" s="20">
        <v>3</v>
      </c>
      <c r="E31" s="20">
        <f t="shared" si="2"/>
        <v>10</v>
      </c>
      <c r="F31" s="20">
        <v>2</v>
      </c>
      <c r="G31" s="20"/>
      <c r="H31" s="20"/>
      <c r="I31" s="20"/>
      <c r="J31" s="20"/>
      <c r="K31" s="20">
        <f t="shared" si="3"/>
        <v>2</v>
      </c>
      <c r="L31" s="20">
        <v>2</v>
      </c>
      <c r="M31" s="20">
        <v>8</v>
      </c>
      <c r="N31" s="20">
        <v>1</v>
      </c>
      <c r="O31" s="20">
        <v>5</v>
      </c>
      <c r="P31" s="20">
        <v>5</v>
      </c>
      <c r="Q31" s="20">
        <f t="shared" si="4"/>
        <v>21</v>
      </c>
      <c r="R31" s="28">
        <v>3</v>
      </c>
      <c r="S31" s="28">
        <f t="shared" si="5"/>
        <v>36</v>
      </c>
      <c r="T31" s="28">
        <f t="shared" si="6"/>
        <v>1</v>
      </c>
      <c r="U31" s="28">
        <v>65</v>
      </c>
    </row>
    <row r="32" spans="1:21" x14ac:dyDescent="0.25">
      <c r="A32" s="102" t="s">
        <v>580</v>
      </c>
      <c r="B32" s="20"/>
      <c r="C32" s="20">
        <v>7</v>
      </c>
      <c r="D32" s="20">
        <v>4</v>
      </c>
      <c r="E32" s="20">
        <f t="shared" si="2"/>
        <v>11</v>
      </c>
      <c r="F32" s="20">
        <v>2</v>
      </c>
      <c r="G32" s="20">
        <v>1</v>
      </c>
      <c r="H32" s="20">
        <v>10</v>
      </c>
      <c r="I32" s="20"/>
      <c r="J32" s="20">
        <v>14</v>
      </c>
      <c r="K32" s="20">
        <f t="shared" si="3"/>
        <v>27</v>
      </c>
      <c r="L32" s="20">
        <v>7</v>
      </c>
      <c r="M32" s="20"/>
      <c r="N32" s="20">
        <v>4</v>
      </c>
      <c r="O32" s="20">
        <v>4</v>
      </c>
      <c r="P32" s="20"/>
      <c r="Q32" s="20">
        <f t="shared" si="4"/>
        <v>15</v>
      </c>
      <c r="R32" s="28"/>
      <c r="S32" s="28">
        <f t="shared" si="5"/>
        <v>53</v>
      </c>
      <c r="T32" s="28">
        <f t="shared" si="6"/>
        <v>1</v>
      </c>
      <c r="U32" s="28">
        <v>53</v>
      </c>
    </row>
    <row r="33" spans="1:21" x14ac:dyDescent="0.25">
      <c r="A33" s="102" t="s">
        <v>497</v>
      </c>
      <c r="B33" s="20"/>
      <c r="C33" s="20">
        <v>8</v>
      </c>
      <c r="D33" s="20"/>
      <c r="E33" s="20">
        <f t="shared" si="2"/>
        <v>8</v>
      </c>
      <c r="F33" s="20">
        <v>5</v>
      </c>
      <c r="G33" s="20">
        <v>1</v>
      </c>
      <c r="H33" s="20"/>
      <c r="I33" s="20"/>
      <c r="J33" s="20"/>
      <c r="K33" s="20">
        <f t="shared" si="3"/>
        <v>6</v>
      </c>
      <c r="L33" s="20">
        <v>1</v>
      </c>
      <c r="M33" s="20"/>
      <c r="N33" s="20"/>
      <c r="O33" s="20"/>
      <c r="P33" s="20"/>
      <c r="Q33" s="20">
        <f t="shared" si="4"/>
        <v>1</v>
      </c>
      <c r="R33" s="28"/>
      <c r="S33" s="28">
        <f t="shared" si="5"/>
        <v>15</v>
      </c>
      <c r="T33" s="28">
        <f t="shared" si="6"/>
        <v>1</v>
      </c>
      <c r="U33" s="28">
        <v>54</v>
      </c>
    </row>
    <row r="34" spans="1:21" x14ac:dyDescent="0.25">
      <c r="A34" s="102" t="s">
        <v>181</v>
      </c>
      <c r="B34" s="20"/>
      <c r="C34" s="20">
        <v>12</v>
      </c>
      <c r="D34" s="20"/>
      <c r="E34" s="20">
        <f t="shared" si="2"/>
        <v>12</v>
      </c>
      <c r="F34" s="20">
        <v>5</v>
      </c>
      <c r="G34" s="20">
        <v>1</v>
      </c>
      <c r="H34" s="20"/>
      <c r="I34" s="20"/>
      <c r="J34" s="20">
        <v>8</v>
      </c>
      <c r="K34" s="20">
        <f t="shared" si="3"/>
        <v>14</v>
      </c>
      <c r="L34" s="20">
        <v>1</v>
      </c>
      <c r="M34" s="20"/>
      <c r="N34" s="20">
        <v>1</v>
      </c>
      <c r="O34" s="20"/>
      <c r="P34" s="20">
        <v>2</v>
      </c>
      <c r="Q34" s="20">
        <f t="shared" si="4"/>
        <v>4</v>
      </c>
      <c r="R34" s="28">
        <v>2</v>
      </c>
      <c r="S34" s="28">
        <f t="shared" si="5"/>
        <v>32</v>
      </c>
      <c r="T34" s="28">
        <f t="shared" si="6"/>
        <v>1</v>
      </c>
      <c r="U34" s="28">
        <v>22</v>
      </c>
    </row>
    <row r="35" spans="1:21" x14ac:dyDescent="0.25">
      <c r="A35" s="102" t="s">
        <v>182</v>
      </c>
      <c r="B35" s="20"/>
      <c r="C35" s="20">
        <v>8</v>
      </c>
      <c r="D35" s="20">
        <v>1</v>
      </c>
      <c r="E35" s="20">
        <f t="shared" si="2"/>
        <v>9</v>
      </c>
      <c r="F35" s="20">
        <v>13</v>
      </c>
      <c r="G35" s="20">
        <v>3</v>
      </c>
      <c r="H35" s="20"/>
      <c r="I35" s="20"/>
      <c r="J35" s="20"/>
      <c r="K35" s="20">
        <f t="shared" si="3"/>
        <v>16</v>
      </c>
      <c r="L35" s="20"/>
      <c r="M35" s="20"/>
      <c r="N35" s="20"/>
      <c r="O35" s="20"/>
      <c r="P35" s="20"/>
      <c r="Q35" s="20">
        <f t="shared" si="4"/>
        <v>0</v>
      </c>
      <c r="R35" s="28">
        <v>5</v>
      </c>
      <c r="S35" s="28">
        <f t="shared" si="5"/>
        <v>30</v>
      </c>
      <c r="T35" s="28">
        <f t="shared" si="6"/>
        <v>1</v>
      </c>
      <c r="U35" s="28">
        <v>50</v>
      </c>
    </row>
    <row r="36" spans="1:21" x14ac:dyDescent="0.25">
      <c r="A36" s="102" t="s">
        <v>352</v>
      </c>
      <c r="B36" s="20"/>
      <c r="C36" s="20">
        <v>5</v>
      </c>
      <c r="D36" s="20">
        <v>1</v>
      </c>
      <c r="E36" s="20">
        <f t="shared" si="2"/>
        <v>6</v>
      </c>
      <c r="F36" s="20">
        <v>9</v>
      </c>
      <c r="G36" s="20">
        <v>14</v>
      </c>
      <c r="H36" s="20">
        <v>5</v>
      </c>
      <c r="I36" s="20"/>
      <c r="J36" s="20">
        <v>14</v>
      </c>
      <c r="K36" s="20">
        <f t="shared" si="3"/>
        <v>42</v>
      </c>
      <c r="L36" s="20">
        <v>1</v>
      </c>
      <c r="M36" s="20"/>
      <c r="N36" s="20">
        <v>2</v>
      </c>
      <c r="O36" s="20"/>
      <c r="P36" s="20">
        <v>2</v>
      </c>
      <c r="Q36" s="20">
        <f t="shared" si="4"/>
        <v>5</v>
      </c>
      <c r="R36" s="28">
        <v>6</v>
      </c>
      <c r="S36" s="28">
        <f t="shared" si="5"/>
        <v>59</v>
      </c>
      <c r="T36" s="28">
        <f t="shared" si="6"/>
        <v>1</v>
      </c>
      <c r="U36" s="28">
        <v>51</v>
      </c>
    </row>
    <row r="37" spans="1:21" x14ac:dyDescent="0.25">
      <c r="A37" s="102" t="s">
        <v>467</v>
      </c>
      <c r="B37" s="20"/>
      <c r="C37" s="20">
        <v>10</v>
      </c>
      <c r="D37" s="20">
        <v>1</v>
      </c>
      <c r="E37" s="20">
        <f t="shared" si="2"/>
        <v>11</v>
      </c>
      <c r="F37" s="20">
        <v>12</v>
      </c>
      <c r="G37" s="20"/>
      <c r="H37" s="20">
        <v>6</v>
      </c>
      <c r="I37" s="20"/>
      <c r="J37" s="20"/>
      <c r="K37" s="20">
        <f t="shared" si="3"/>
        <v>18</v>
      </c>
      <c r="L37" s="20">
        <v>1</v>
      </c>
      <c r="M37" s="20"/>
      <c r="N37" s="20"/>
      <c r="O37" s="20"/>
      <c r="P37" s="20">
        <v>2</v>
      </c>
      <c r="Q37" s="20">
        <f t="shared" si="4"/>
        <v>3</v>
      </c>
      <c r="R37" s="28"/>
      <c r="S37" s="28">
        <f t="shared" si="5"/>
        <v>32</v>
      </c>
      <c r="T37" s="28">
        <f t="shared" si="6"/>
        <v>1</v>
      </c>
      <c r="U37" s="28">
        <v>51</v>
      </c>
    </row>
    <row r="38" spans="1:21" x14ac:dyDescent="0.25">
      <c r="A38" s="102" t="s">
        <v>312</v>
      </c>
      <c r="B38" s="20"/>
      <c r="C38" s="20">
        <v>16</v>
      </c>
      <c r="D38" s="20">
        <v>7</v>
      </c>
      <c r="E38" s="20">
        <f t="shared" ref="E38:E69" si="7">C38+B38+D38</f>
        <v>23</v>
      </c>
      <c r="F38" s="20">
        <v>4</v>
      </c>
      <c r="G38" s="20">
        <v>10</v>
      </c>
      <c r="H38" s="20">
        <v>10</v>
      </c>
      <c r="I38" s="20"/>
      <c r="J38" s="20">
        <v>22</v>
      </c>
      <c r="K38" s="20">
        <f t="shared" si="3"/>
        <v>46</v>
      </c>
      <c r="L38" s="20">
        <v>7</v>
      </c>
      <c r="M38" s="20">
        <v>2</v>
      </c>
      <c r="N38" s="20">
        <v>5</v>
      </c>
      <c r="O38" s="20">
        <v>5</v>
      </c>
      <c r="P38" s="20"/>
      <c r="Q38" s="20">
        <f t="shared" si="4"/>
        <v>19</v>
      </c>
      <c r="R38" s="28">
        <v>12</v>
      </c>
      <c r="S38" s="28">
        <f t="shared" si="5"/>
        <v>100</v>
      </c>
      <c r="T38" s="28">
        <f t="shared" si="6"/>
        <v>1</v>
      </c>
      <c r="U38" s="28">
        <v>69</v>
      </c>
    </row>
    <row r="39" spans="1:21" x14ac:dyDescent="0.25">
      <c r="A39" s="102" t="s">
        <v>315</v>
      </c>
      <c r="B39" s="20"/>
      <c r="C39" s="20">
        <v>5</v>
      </c>
      <c r="D39" s="20">
        <v>9</v>
      </c>
      <c r="E39" s="20">
        <f t="shared" si="7"/>
        <v>14</v>
      </c>
      <c r="F39" s="20">
        <v>17</v>
      </c>
      <c r="G39" s="20">
        <v>9</v>
      </c>
      <c r="H39" s="20"/>
      <c r="I39" s="20"/>
      <c r="J39" s="20">
        <v>11</v>
      </c>
      <c r="K39" s="20">
        <f t="shared" si="3"/>
        <v>37</v>
      </c>
      <c r="L39" s="20">
        <v>11</v>
      </c>
      <c r="M39" s="20">
        <v>1</v>
      </c>
      <c r="N39" s="20">
        <v>1</v>
      </c>
      <c r="O39" s="20">
        <v>5</v>
      </c>
      <c r="P39" s="20">
        <v>4</v>
      </c>
      <c r="Q39" s="20">
        <f t="shared" si="4"/>
        <v>22</v>
      </c>
      <c r="R39" s="28">
        <v>10</v>
      </c>
      <c r="S39" s="28">
        <f t="shared" si="5"/>
        <v>83</v>
      </c>
      <c r="T39" s="28">
        <f t="shared" si="6"/>
        <v>1</v>
      </c>
      <c r="U39" s="28">
        <v>80</v>
      </c>
    </row>
    <row r="40" spans="1:21" x14ac:dyDescent="0.25">
      <c r="A40" s="102" t="s">
        <v>353</v>
      </c>
      <c r="B40" s="20"/>
      <c r="C40" s="20">
        <v>8</v>
      </c>
      <c r="D40" s="20">
        <v>3</v>
      </c>
      <c r="E40" s="20">
        <f t="shared" si="7"/>
        <v>11</v>
      </c>
      <c r="F40" s="20">
        <v>37</v>
      </c>
      <c r="G40" s="20">
        <v>5</v>
      </c>
      <c r="H40" s="20">
        <v>3</v>
      </c>
      <c r="I40" s="20"/>
      <c r="J40" s="20"/>
      <c r="K40" s="20">
        <f t="shared" si="3"/>
        <v>45</v>
      </c>
      <c r="L40" s="20">
        <v>1</v>
      </c>
      <c r="M40" s="20">
        <v>15</v>
      </c>
      <c r="N40" s="20"/>
      <c r="O40" s="20"/>
      <c r="P40" s="20"/>
      <c r="Q40" s="20">
        <f t="shared" si="4"/>
        <v>16</v>
      </c>
      <c r="R40" s="28">
        <v>2</v>
      </c>
      <c r="S40" s="28">
        <f t="shared" si="5"/>
        <v>74</v>
      </c>
      <c r="T40" s="28">
        <f t="shared" si="6"/>
        <v>1</v>
      </c>
      <c r="U40" s="28">
        <v>75</v>
      </c>
    </row>
    <row r="41" spans="1:21" x14ac:dyDescent="0.25">
      <c r="A41" s="102" t="s">
        <v>355</v>
      </c>
      <c r="B41" s="20"/>
      <c r="C41" s="20">
        <v>7</v>
      </c>
      <c r="D41" s="20">
        <v>3</v>
      </c>
      <c r="E41" s="20">
        <f t="shared" si="7"/>
        <v>10</v>
      </c>
      <c r="F41" s="20">
        <v>4</v>
      </c>
      <c r="G41" s="20">
        <v>10</v>
      </c>
      <c r="H41" s="20"/>
      <c r="I41" s="20"/>
      <c r="J41" s="20">
        <v>14</v>
      </c>
      <c r="K41" s="20">
        <f t="shared" si="3"/>
        <v>28</v>
      </c>
      <c r="L41" s="20">
        <v>1</v>
      </c>
      <c r="M41" s="20">
        <v>2</v>
      </c>
      <c r="N41" s="20">
        <v>3</v>
      </c>
      <c r="O41" s="20">
        <v>3</v>
      </c>
      <c r="P41" s="20">
        <v>3</v>
      </c>
      <c r="Q41" s="20">
        <f t="shared" si="4"/>
        <v>12</v>
      </c>
      <c r="R41" s="28">
        <v>2</v>
      </c>
      <c r="S41" s="28">
        <f t="shared" si="5"/>
        <v>52</v>
      </c>
      <c r="T41" s="28">
        <f t="shared" si="6"/>
        <v>1</v>
      </c>
      <c r="U41" s="28">
        <v>25</v>
      </c>
    </row>
    <row r="42" spans="1:21" x14ac:dyDescent="0.25">
      <c r="A42" s="102" t="s">
        <v>341</v>
      </c>
      <c r="B42" s="20"/>
      <c r="C42" s="20"/>
      <c r="D42" s="20"/>
      <c r="E42" s="20">
        <f t="shared" si="7"/>
        <v>0</v>
      </c>
      <c r="F42" s="20"/>
      <c r="G42" s="20"/>
      <c r="H42" s="20"/>
      <c r="I42" s="20"/>
      <c r="J42" s="20"/>
      <c r="K42" s="20">
        <f t="shared" si="3"/>
        <v>0</v>
      </c>
      <c r="L42" s="20"/>
      <c r="M42" s="20"/>
      <c r="N42" s="20"/>
      <c r="O42" s="20"/>
      <c r="P42" s="20"/>
      <c r="Q42" s="20">
        <f t="shared" si="4"/>
        <v>0</v>
      </c>
      <c r="R42" s="28"/>
      <c r="S42" s="28">
        <f t="shared" si="5"/>
        <v>0</v>
      </c>
      <c r="T42" s="28">
        <f t="shared" si="6"/>
        <v>0</v>
      </c>
      <c r="U42" s="28">
        <v>0</v>
      </c>
    </row>
    <row r="43" spans="1:21" x14ac:dyDescent="0.25">
      <c r="A43" s="102" t="s">
        <v>342</v>
      </c>
      <c r="B43" s="20"/>
      <c r="C43" s="20"/>
      <c r="D43" s="20"/>
      <c r="E43" s="20">
        <f t="shared" si="7"/>
        <v>0</v>
      </c>
      <c r="F43" s="20">
        <v>8</v>
      </c>
      <c r="G43" s="20"/>
      <c r="H43" s="20"/>
      <c r="I43" s="20"/>
      <c r="J43" s="20"/>
      <c r="K43" s="20">
        <f t="shared" si="3"/>
        <v>8</v>
      </c>
      <c r="L43" s="20"/>
      <c r="M43" s="20"/>
      <c r="N43" s="20"/>
      <c r="O43" s="20"/>
      <c r="P43" s="20"/>
      <c r="Q43" s="20">
        <f t="shared" si="4"/>
        <v>0</v>
      </c>
      <c r="R43" s="28"/>
      <c r="S43" s="28">
        <f t="shared" si="5"/>
        <v>8</v>
      </c>
      <c r="T43" s="28">
        <f t="shared" si="6"/>
        <v>0</v>
      </c>
      <c r="U43" s="28">
        <v>14</v>
      </c>
    </row>
    <row r="44" spans="1:21" x14ac:dyDescent="0.25">
      <c r="A44" s="102" t="s">
        <v>320</v>
      </c>
      <c r="B44" s="20"/>
      <c r="C44" s="20"/>
      <c r="D44" s="20"/>
      <c r="E44" s="20">
        <f t="shared" si="7"/>
        <v>0</v>
      </c>
      <c r="F44" s="20"/>
      <c r="G44" s="20"/>
      <c r="H44" s="20"/>
      <c r="I44" s="20"/>
      <c r="J44" s="20"/>
      <c r="K44" s="20">
        <f t="shared" si="3"/>
        <v>0</v>
      </c>
      <c r="L44" s="20"/>
      <c r="M44" s="20"/>
      <c r="N44" s="20"/>
      <c r="O44" s="20"/>
      <c r="P44" s="20"/>
      <c r="Q44" s="20">
        <f t="shared" si="4"/>
        <v>0</v>
      </c>
      <c r="R44" s="28"/>
      <c r="S44" s="28">
        <f t="shared" si="5"/>
        <v>0</v>
      </c>
      <c r="T44" s="28">
        <f t="shared" si="6"/>
        <v>0</v>
      </c>
      <c r="U44" s="28">
        <v>0</v>
      </c>
    </row>
    <row r="45" spans="1:21" x14ac:dyDescent="0.25">
      <c r="A45" s="102" t="s">
        <v>322</v>
      </c>
      <c r="B45" s="20"/>
      <c r="C45" s="20">
        <v>1</v>
      </c>
      <c r="D45" s="20">
        <v>2</v>
      </c>
      <c r="E45" s="20">
        <f t="shared" si="7"/>
        <v>3</v>
      </c>
      <c r="F45" s="20">
        <v>22</v>
      </c>
      <c r="G45" s="20"/>
      <c r="H45" s="20"/>
      <c r="I45" s="20"/>
      <c r="J45" s="20"/>
      <c r="K45" s="20">
        <f t="shared" si="3"/>
        <v>22</v>
      </c>
      <c r="L45" s="20"/>
      <c r="M45" s="20"/>
      <c r="N45" s="20"/>
      <c r="O45" s="20"/>
      <c r="P45" s="20"/>
      <c r="Q45" s="20">
        <f t="shared" si="4"/>
        <v>0</v>
      </c>
      <c r="R45" s="28"/>
      <c r="S45" s="28">
        <f t="shared" si="5"/>
        <v>25</v>
      </c>
      <c r="T45" s="28">
        <f t="shared" si="6"/>
        <v>1</v>
      </c>
      <c r="U45" s="28">
        <v>41</v>
      </c>
    </row>
    <row r="46" spans="1:21" x14ac:dyDescent="0.25">
      <c r="A46" s="102" t="s">
        <v>323</v>
      </c>
      <c r="B46" s="20"/>
      <c r="C46" s="20">
        <v>8</v>
      </c>
      <c r="D46" s="20">
        <v>2</v>
      </c>
      <c r="E46" s="20">
        <f t="shared" si="7"/>
        <v>10</v>
      </c>
      <c r="F46" s="20">
        <v>9</v>
      </c>
      <c r="G46" s="20"/>
      <c r="H46" s="20"/>
      <c r="I46" s="20"/>
      <c r="J46" s="20"/>
      <c r="K46" s="20">
        <f t="shared" si="3"/>
        <v>9</v>
      </c>
      <c r="L46" s="20">
        <v>2</v>
      </c>
      <c r="M46" s="20"/>
      <c r="N46" s="20"/>
      <c r="O46" s="20">
        <v>4</v>
      </c>
      <c r="P46" s="20">
        <v>2</v>
      </c>
      <c r="Q46" s="20">
        <f t="shared" si="4"/>
        <v>8</v>
      </c>
      <c r="R46" s="28"/>
      <c r="S46" s="28">
        <f t="shared" si="5"/>
        <v>27</v>
      </c>
      <c r="T46" s="28">
        <f t="shared" si="6"/>
        <v>1</v>
      </c>
      <c r="U46" s="28">
        <v>32</v>
      </c>
    </row>
    <row r="47" spans="1:21" x14ac:dyDescent="0.25">
      <c r="A47" s="102" t="s">
        <v>325</v>
      </c>
      <c r="B47" s="20"/>
      <c r="C47" s="20">
        <v>4</v>
      </c>
      <c r="D47" s="20">
        <v>4</v>
      </c>
      <c r="E47" s="20">
        <f t="shared" si="7"/>
        <v>8</v>
      </c>
      <c r="F47" s="20">
        <v>8</v>
      </c>
      <c r="G47" s="20"/>
      <c r="H47" s="20"/>
      <c r="I47" s="20"/>
      <c r="J47" s="20"/>
      <c r="K47" s="20">
        <f t="shared" si="3"/>
        <v>8</v>
      </c>
      <c r="L47" s="20">
        <v>3</v>
      </c>
      <c r="M47" s="20"/>
      <c r="N47" s="20"/>
      <c r="O47" s="20">
        <v>5</v>
      </c>
      <c r="P47" s="20">
        <v>1</v>
      </c>
      <c r="Q47" s="20">
        <f t="shared" si="4"/>
        <v>9</v>
      </c>
      <c r="R47" s="28">
        <v>6</v>
      </c>
      <c r="S47" s="28">
        <f t="shared" si="5"/>
        <v>31</v>
      </c>
      <c r="T47" s="28">
        <f t="shared" si="6"/>
        <v>1</v>
      </c>
      <c r="U47" s="28">
        <v>27</v>
      </c>
    </row>
    <row r="48" spans="1:21" x14ac:dyDescent="0.25">
      <c r="A48" s="102" t="s">
        <v>463</v>
      </c>
      <c r="B48" s="20"/>
      <c r="C48" s="20">
        <v>5</v>
      </c>
      <c r="D48" s="20">
        <v>3</v>
      </c>
      <c r="E48" s="20">
        <f t="shared" si="7"/>
        <v>8</v>
      </c>
      <c r="F48" s="20">
        <v>21</v>
      </c>
      <c r="G48" s="20">
        <v>15</v>
      </c>
      <c r="H48" s="20"/>
      <c r="I48" s="20"/>
      <c r="J48" s="20"/>
      <c r="K48" s="20">
        <f t="shared" si="3"/>
        <v>36</v>
      </c>
      <c r="L48" s="20">
        <v>4</v>
      </c>
      <c r="M48" s="20"/>
      <c r="N48" s="20"/>
      <c r="O48" s="20"/>
      <c r="P48" s="20"/>
      <c r="Q48" s="20">
        <f t="shared" si="4"/>
        <v>4</v>
      </c>
      <c r="R48" s="28">
        <v>1</v>
      </c>
      <c r="S48" s="28">
        <f t="shared" si="5"/>
        <v>49</v>
      </c>
      <c r="T48" s="28">
        <f t="shared" si="6"/>
        <v>1</v>
      </c>
      <c r="U48" s="28">
        <v>48</v>
      </c>
    </row>
    <row r="49" spans="1:21" x14ac:dyDescent="0.25">
      <c r="A49" s="102" t="s">
        <v>327</v>
      </c>
      <c r="B49" s="20"/>
      <c r="C49" s="20">
        <v>5</v>
      </c>
      <c r="D49" s="20"/>
      <c r="E49" s="20">
        <f t="shared" si="7"/>
        <v>5</v>
      </c>
      <c r="F49" s="20"/>
      <c r="G49" s="20"/>
      <c r="H49" s="20"/>
      <c r="I49" s="20"/>
      <c r="J49" s="20">
        <v>5</v>
      </c>
      <c r="K49" s="20">
        <f t="shared" si="3"/>
        <v>5</v>
      </c>
      <c r="L49" s="20"/>
      <c r="M49" s="20">
        <v>1</v>
      </c>
      <c r="N49" s="20">
        <v>3</v>
      </c>
      <c r="O49" s="20"/>
      <c r="P49" s="20">
        <v>3</v>
      </c>
      <c r="Q49" s="20">
        <f t="shared" si="4"/>
        <v>7</v>
      </c>
      <c r="R49" s="28">
        <v>3</v>
      </c>
      <c r="S49" s="28">
        <f t="shared" si="5"/>
        <v>20</v>
      </c>
      <c r="T49" s="28">
        <f t="shared" si="6"/>
        <v>1</v>
      </c>
      <c r="U49" s="28">
        <v>17</v>
      </c>
    </row>
    <row r="50" spans="1:21" x14ac:dyDescent="0.25">
      <c r="A50" s="102" t="s">
        <v>328</v>
      </c>
      <c r="B50" s="20"/>
      <c r="C50" s="20">
        <v>8</v>
      </c>
      <c r="D50" s="20">
        <v>1</v>
      </c>
      <c r="E50" s="20">
        <f t="shared" si="7"/>
        <v>9</v>
      </c>
      <c r="F50" s="20"/>
      <c r="G50" s="20"/>
      <c r="H50" s="20"/>
      <c r="I50" s="20"/>
      <c r="J50" s="20"/>
      <c r="K50" s="20">
        <f t="shared" si="3"/>
        <v>0</v>
      </c>
      <c r="L50" s="20"/>
      <c r="M50" s="20"/>
      <c r="N50" s="20"/>
      <c r="O50" s="20"/>
      <c r="P50" s="20">
        <v>2</v>
      </c>
      <c r="Q50" s="20">
        <f t="shared" si="4"/>
        <v>2</v>
      </c>
      <c r="R50" s="28"/>
      <c r="S50" s="28">
        <f t="shared" si="5"/>
        <v>11</v>
      </c>
      <c r="T50" s="28">
        <f t="shared" si="6"/>
        <v>1</v>
      </c>
      <c r="U50" s="28">
        <v>10</v>
      </c>
    </row>
    <row r="51" spans="1:21" x14ac:dyDescent="0.25">
      <c r="A51" s="102" t="s">
        <v>565</v>
      </c>
      <c r="B51" s="20"/>
      <c r="C51" s="20">
        <v>1</v>
      </c>
      <c r="D51" s="20">
        <v>1</v>
      </c>
      <c r="E51" s="20">
        <f t="shared" si="7"/>
        <v>2</v>
      </c>
      <c r="F51" s="20">
        <v>27</v>
      </c>
      <c r="G51" s="20">
        <v>10</v>
      </c>
      <c r="H51" s="20"/>
      <c r="I51" s="20"/>
      <c r="J51" s="20"/>
      <c r="K51" s="20">
        <f t="shared" si="3"/>
        <v>37</v>
      </c>
      <c r="L51" s="20">
        <v>2</v>
      </c>
      <c r="M51" s="20"/>
      <c r="N51" s="20"/>
      <c r="O51" s="20"/>
      <c r="P51" s="20"/>
      <c r="Q51" s="20">
        <f t="shared" si="4"/>
        <v>2</v>
      </c>
      <c r="R51" s="28"/>
      <c r="S51" s="28">
        <f t="shared" si="5"/>
        <v>41</v>
      </c>
      <c r="T51" s="28">
        <f t="shared" si="6"/>
        <v>1</v>
      </c>
      <c r="U51" s="28">
        <v>41</v>
      </c>
    </row>
    <row r="52" spans="1:21" x14ac:dyDescent="0.25">
      <c r="A52" s="102" t="s">
        <v>330</v>
      </c>
      <c r="B52" s="20"/>
      <c r="C52" s="20">
        <v>3</v>
      </c>
      <c r="D52" s="20"/>
      <c r="E52" s="20">
        <f t="shared" si="7"/>
        <v>3</v>
      </c>
      <c r="F52" s="20">
        <v>1</v>
      </c>
      <c r="G52" s="20">
        <v>4</v>
      </c>
      <c r="H52" s="20"/>
      <c r="I52" s="20"/>
      <c r="J52" s="20"/>
      <c r="K52" s="20">
        <f t="shared" si="3"/>
        <v>5</v>
      </c>
      <c r="L52" s="20"/>
      <c r="M52" s="20"/>
      <c r="N52" s="20"/>
      <c r="O52" s="20"/>
      <c r="P52" s="20"/>
      <c r="Q52" s="20">
        <f t="shared" si="4"/>
        <v>0</v>
      </c>
      <c r="R52" s="28"/>
      <c r="S52" s="28">
        <f t="shared" si="5"/>
        <v>8</v>
      </c>
      <c r="T52" s="28">
        <f t="shared" si="6"/>
        <v>0</v>
      </c>
      <c r="U52" s="28">
        <v>27</v>
      </c>
    </row>
    <row r="53" spans="1:21" x14ac:dyDescent="0.25">
      <c r="A53" s="102" t="s">
        <v>331</v>
      </c>
      <c r="B53" s="20"/>
      <c r="C53" s="20">
        <v>6</v>
      </c>
      <c r="D53" s="20"/>
      <c r="E53" s="20">
        <f t="shared" si="7"/>
        <v>6</v>
      </c>
      <c r="F53" s="20">
        <v>9</v>
      </c>
      <c r="G53" s="20">
        <v>3</v>
      </c>
      <c r="H53" s="20"/>
      <c r="I53" s="20"/>
      <c r="J53" s="20">
        <v>4</v>
      </c>
      <c r="K53" s="20">
        <f t="shared" si="3"/>
        <v>16</v>
      </c>
      <c r="L53" s="20"/>
      <c r="M53" s="20">
        <v>4</v>
      </c>
      <c r="N53" s="20">
        <v>4</v>
      </c>
      <c r="O53" s="20"/>
      <c r="P53" s="20">
        <v>3</v>
      </c>
      <c r="Q53" s="20">
        <f t="shared" si="4"/>
        <v>11</v>
      </c>
      <c r="R53" s="28"/>
      <c r="S53" s="28">
        <f t="shared" si="5"/>
        <v>33</v>
      </c>
      <c r="T53" s="28">
        <f t="shared" si="6"/>
        <v>1</v>
      </c>
      <c r="U53" s="28">
        <v>36</v>
      </c>
    </row>
    <row r="54" spans="1:21" x14ac:dyDescent="0.25">
      <c r="A54" s="102" t="s">
        <v>567</v>
      </c>
      <c r="B54" s="20"/>
      <c r="C54" s="20">
        <v>6</v>
      </c>
      <c r="D54" s="20"/>
      <c r="E54" s="20">
        <f t="shared" si="7"/>
        <v>6</v>
      </c>
      <c r="F54" s="20">
        <v>6</v>
      </c>
      <c r="G54" s="20">
        <v>9</v>
      </c>
      <c r="H54" s="20">
        <v>8</v>
      </c>
      <c r="I54" s="20"/>
      <c r="J54" s="20">
        <v>14</v>
      </c>
      <c r="K54" s="20">
        <f t="shared" si="3"/>
        <v>37</v>
      </c>
      <c r="L54" s="20">
        <v>1</v>
      </c>
      <c r="M54" s="20"/>
      <c r="N54" s="20"/>
      <c r="O54" s="20">
        <v>5</v>
      </c>
      <c r="P54" s="20">
        <v>2</v>
      </c>
      <c r="Q54" s="20">
        <f t="shared" si="4"/>
        <v>8</v>
      </c>
      <c r="R54" s="28">
        <v>6</v>
      </c>
      <c r="S54" s="28">
        <f t="shared" si="5"/>
        <v>57</v>
      </c>
      <c r="T54" s="28">
        <f t="shared" si="6"/>
        <v>1</v>
      </c>
      <c r="U54" s="28">
        <v>34</v>
      </c>
    </row>
    <row r="55" spans="1:21" x14ac:dyDescent="0.25">
      <c r="A55" s="102" t="s">
        <v>333</v>
      </c>
      <c r="B55" s="20"/>
      <c r="C55" s="20">
        <v>8</v>
      </c>
      <c r="D55" s="20">
        <v>2</v>
      </c>
      <c r="E55" s="20">
        <f t="shared" si="7"/>
        <v>10</v>
      </c>
      <c r="F55" s="20">
        <v>24</v>
      </c>
      <c r="G55" s="20">
        <v>9</v>
      </c>
      <c r="H55" s="20">
        <v>7</v>
      </c>
      <c r="I55" s="20"/>
      <c r="J55" s="20"/>
      <c r="K55" s="20">
        <f t="shared" si="3"/>
        <v>40</v>
      </c>
      <c r="L55" s="20">
        <v>1</v>
      </c>
      <c r="M55" s="20"/>
      <c r="N55" s="20">
        <v>2</v>
      </c>
      <c r="O55" s="20"/>
      <c r="P55" s="20"/>
      <c r="Q55" s="20">
        <f t="shared" si="4"/>
        <v>3</v>
      </c>
      <c r="R55" s="28">
        <v>2</v>
      </c>
      <c r="S55" s="28">
        <f t="shared" si="5"/>
        <v>55</v>
      </c>
      <c r="T55" s="28">
        <f t="shared" si="6"/>
        <v>1</v>
      </c>
      <c r="U55" s="28">
        <v>34</v>
      </c>
    </row>
    <row r="56" spans="1:21" x14ac:dyDescent="0.25">
      <c r="A56" s="102" t="s">
        <v>334</v>
      </c>
      <c r="B56" s="20"/>
      <c r="C56" s="20">
        <v>12</v>
      </c>
      <c r="D56" s="20">
        <v>3</v>
      </c>
      <c r="E56" s="20">
        <f t="shared" si="7"/>
        <v>15</v>
      </c>
      <c r="F56" s="20">
        <v>45</v>
      </c>
      <c r="G56" s="20">
        <v>14</v>
      </c>
      <c r="H56" s="20">
        <v>9</v>
      </c>
      <c r="I56" s="20"/>
      <c r="J56" s="20"/>
      <c r="K56" s="20">
        <f t="shared" si="3"/>
        <v>68</v>
      </c>
      <c r="L56" s="20">
        <v>2</v>
      </c>
      <c r="M56" s="20"/>
      <c r="N56" s="20"/>
      <c r="O56" s="20"/>
      <c r="P56" s="20"/>
      <c r="Q56" s="20">
        <f t="shared" si="4"/>
        <v>2</v>
      </c>
      <c r="R56" s="28">
        <v>2</v>
      </c>
      <c r="S56" s="28">
        <f t="shared" si="5"/>
        <v>87</v>
      </c>
      <c r="T56" s="28">
        <f t="shared" si="6"/>
        <v>1</v>
      </c>
      <c r="U56" s="28">
        <v>66</v>
      </c>
    </row>
    <row r="57" spans="1:21" x14ac:dyDescent="0.25">
      <c r="A57" s="102" t="s">
        <v>335</v>
      </c>
      <c r="B57" s="20"/>
      <c r="C57" s="20">
        <v>3</v>
      </c>
      <c r="D57" s="20"/>
      <c r="E57" s="20">
        <f t="shared" si="7"/>
        <v>3</v>
      </c>
      <c r="F57" s="20"/>
      <c r="G57" s="20"/>
      <c r="H57" s="20"/>
      <c r="I57" s="20"/>
      <c r="J57" s="20"/>
      <c r="K57" s="20">
        <f t="shared" si="3"/>
        <v>0</v>
      </c>
      <c r="L57" s="20"/>
      <c r="M57" s="20"/>
      <c r="N57" s="20"/>
      <c r="O57" s="20"/>
      <c r="P57" s="20"/>
      <c r="Q57" s="20">
        <f t="shared" si="4"/>
        <v>0</v>
      </c>
      <c r="R57" s="28"/>
      <c r="S57" s="28">
        <f t="shared" si="5"/>
        <v>3</v>
      </c>
      <c r="T57" s="28">
        <f t="shared" si="6"/>
        <v>0</v>
      </c>
      <c r="U57" s="28">
        <v>61</v>
      </c>
    </row>
    <row r="58" spans="1:21" x14ac:dyDescent="0.25">
      <c r="A58" s="102" t="s">
        <v>339</v>
      </c>
      <c r="B58" s="20"/>
      <c r="C58" s="20"/>
      <c r="D58" s="20"/>
      <c r="E58" s="20">
        <f t="shared" si="7"/>
        <v>0</v>
      </c>
      <c r="F58" s="20">
        <v>1</v>
      </c>
      <c r="G58" s="20"/>
      <c r="H58" s="20"/>
      <c r="I58" s="20"/>
      <c r="J58" s="20"/>
      <c r="K58" s="20">
        <f t="shared" si="3"/>
        <v>1</v>
      </c>
      <c r="L58" s="20"/>
      <c r="M58" s="20">
        <v>4</v>
      </c>
      <c r="N58" s="20"/>
      <c r="O58" s="20"/>
      <c r="P58" s="20"/>
      <c r="Q58" s="20">
        <f t="shared" si="4"/>
        <v>4</v>
      </c>
      <c r="R58" s="28"/>
      <c r="S58" s="28">
        <f t="shared" si="5"/>
        <v>5</v>
      </c>
      <c r="T58" s="28">
        <f t="shared" si="6"/>
        <v>0</v>
      </c>
      <c r="U58" s="28">
        <v>1</v>
      </c>
    </row>
    <row r="59" spans="1:21" x14ac:dyDescent="0.25">
      <c r="A59" s="102" t="s">
        <v>340</v>
      </c>
      <c r="B59" s="20"/>
      <c r="C59" s="20"/>
      <c r="D59" s="20"/>
      <c r="E59" s="20">
        <f t="shared" si="7"/>
        <v>0</v>
      </c>
      <c r="F59" s="20"/>
      <c r="G59" s="20"/>
      <c r="H59" s="20"/>
      <c r="I59" s="20"/>
      <c r="J59" s="20"/>
      <c r="K59" s="20">
        <f t="shared" si="3"/>
        <v>0</v>
      </c>
      <c r="L59" s="20"/>
      <c r="M59" s="20"/>
      <c r="N59" s="20"/>
      <c r="O59" s="20"/>
      <c r="P59" s="20"/>
      <c r="Q59" s="20">
        <f t="shared" si="4"/>
        <v>0</v>
      </c>
      <c r="R59" s="28"/>
      <c r="S59" s="28">
        <f t="shared" si="5"/>
        <v>0</v>
      </c>
      <c r="T59" s="28">
        <f t="shared" si="6"/>
        <v>0</v>
      </c>
      <c r="U59" s="28">
        <v>0</v>
      </c>
    </row>
    <row r="60" spans="1:21" x14ac:dyDescent="0.25">
      <c r="A60" s="102" t="s">
        <v>336</v>
      </c>
      <c r="B60" s="20"/>
      <c r="C60" s="20">
        <v>1</v>
      </c>
      <c r="D60" s="20">
        <v>3</v>
      </c>
      <c r="E60" s="20">
        <f t="shared" si="7"/>
        <v>4</v>
      </c>
      <c r="F60" s="20">
        <v>11</v>
      </c>
      <c r="G60" s="20"/>
      <c r="H60" s="20"/>
      <c r="I60" s="20"/>
      <c r="J60" s="20"/>
      <c r="K60" s="20">
        <f t="shared" si="3"/>
        <v>11</v>
      </c>
      <c r="L60" s="20"/>
      <c r="M60" s="20"/>
      <c r="N60" s="20"/>
      <c r="O60" s="20"/>
      <c r="P60" s="20"/>
      <c r="Q60" s="20">
        <f t="shared" si="4"/>
        <v>0</v>
      </c>
      <c r="R60" s="28"/>
      <c r="S60" s="28">
        <f t="shared" si="5"/>
        <v>15</v>
      </c>
      <c r="T60" s="28">
        <f t="shared" si="6"/>
        <v>1</v>
      </c>
      <c r="U60" s="28">
        <v>29</v>
      </c>
    </row>
    <row r="61" spans="1:21" x14ac:dyDescent="0.25">
      <c r="A61" s="102" t="s">
        <v>337</v>
      </c>
      <c r="B61" s="20"/>
      <c r="C61" s="20">
        <v>7</v>
      </c>
      <c r="D61" s="20">
        <v>1</v>
      </c>
      <c r="E61" s="20">
        <f t="shared" si="7"/>
        <v>8</v>
      </c>
      <c r="F61" s="20">
        <v>7</v>
      </c>
      <c r="G61" s="20">
        <v>5</v>
      </c>
      <c r="H61" s="20"/>
      <c r="I61" s="20"/>
      <c r="J61" s="20"/>
      <c r="K61" s="20">
        <f t="shared" si="3"/>
        <v>12</v>
      </c>
      <c r="L61" s="20"/>
      <c r="M61" s="20"/>
      <c r="N61" s="20"/>
      <c r="O61" s="20"/>
      <c r="P61" s="20">
        <v>2</v>
      </c>
      <c r="Q61" s="20">
        <f t="shared" si="4"/>
        <v>2</v>
      </c>
      <c r="R61" s="28"/>
      <c r="S61" s="28">
        <f t="shared" si="5"/>
        <v>22</v>
      </c>
      <c r="T61" s="28">
        <f t="shared" si="6"/>
        <v>1</v>
      </c>
      <c r="U61" s="28">
        <v>13</v>
      </c>
    </row>
    <row r="62" spans="1:21" x14ac:dyDescent="0.25">
      <c r="A62" s="102" t="s">
        <v>581</v>
      </c>
      <c r="B62" s="20"/>
      <c r="C62" s="20">
        <v>7</v>
      </c>
      <c r="D62" s="20"/>
      <c r="E62" s="20">
        <f t="shared" si="7"/>
        <v>7</v>
      </c>
      <c r="F62" s="20"/>
      <c r="G62" s="20"/>
      <c r="H62" s="20"/>
      <c r="I62" s="20"/>
      <c r="J62" s="20"/>
      <c r="K62" s="20">
        <f t="shared" si="3"/>
        <v>0</v>
      </c>
      <c r="L62" s="20">
        <v>1</v>
      </c>
      <c r="M62" s="20"/>
      <c r="N62" s="20"/>
      <c r="O62" s="20"/>
      <c r="P62" s="20"/>
      <c r="Q62" s="20">
        <f t="shared" si="4"/>
        <v>1</v>
      </c>
      <c r="R62" s="28"/>
      <c r="S62" s="28">
        <f t="shared" si="5"/>
        <v>8</v>
      </c>
      <c r="T62" s="28">
        <f t="shared" si="6"/>
        <v>0</v>
      </c>
      <c r="U62" s="28">
        <v>7</v>
      </c>
    </row>
    <row r="63" spans="1:21" x14ac:dyDescent="0.25">
      <c r="A63" s="102" t="s">
        <v>582</v>
      </c>
      <c r="B63" s="20"/>
      <c r="C63" s="20">
        <v>6</v>
      </c>
      <c r="D63" s="20"/>
      <c r="E63" s="20">
        <f t="shared" si="7"/>
        <v>6</v>
      </c>
      <c r="F63" s="20"/>
      <c r="G63" s="20">
        <v>3</v>
      </c>
      <c r="H63" s="20"/>
      <c r="I63" s="20"/>
      <c r="J63" s="20">
        <v>14</v>
      </c>
      <c r="K63" s="20">
        <f t="shared" si="3"/>
        <v>17</v>
      </c>
      <c r="L63" s="20"/>
      <c r="M63" s="20">
        <v>1</v>
      </c>
      <c r="N63" s="20">
        <v>1</v>
      </c>
      <c r="O63" s="20"/>
      <c r="P63" s="20">
        <v>2</v>
      </c>
      <c r="Q63" s="20">
        <f t="shared" si="4"/>
        <v>4</v>
      </c>
      <c r="R63" s="28">
        <v>1</v>
      </c>
      <c r="S63" s="28">
        <f t="shared" si="5"/>
        <v>28</v>
      </c>
      <c r="T63" s="28">
        <f t="shared" si="6"/>
        <v>1</v>
      </c>
      <c r="U63" s="28">
        <v>38</v>
      </c>
    </row>
    <row r="64" spans="1:21" x14ac:dyDescent="0.25">
      <c r="A64" s="102" t="s">
        <v>499</v>
      </c>
      <c r="B64" s="20"/>
      <c r="C64" s="20">
        <v>1</v>
      </c>
      <c r="D64" s="20"/>
      <c r="E64" s="20">
        <f t="shared" si="7"/>
        <v>1</v>
      </c>
      <c r="F64" s="20"/>
      <c r="G64" s="20"/>
      <c r="H64" s="20"/>
      <c r="I64" s="20"/>
      <c r="J64" s="20"/>
      <c r="K64" s="20">
        <f t="shared" si="3"/>
        <v>0</v>
      </c>
      <c r="L64" s="20"/>
      <c r="M64" s="20"/>
      <c r="N64" s="20"/>
      <c r="O64" s="20"/>
      <c r="P64" s="20"/>
      <c r="Q64" s="20">
        <f t="shared" si="4"/>
        <v>0</v>
      </c>
      <c r="R64" s="28"/>
      <c r="S64" s="28">
        <f t="shared" si="5"/>
        <v>1</v>
      </c>
      <c r="T64" s="28">
        <f t="shared" si="6"/>
        <v>0</v>
      </c>
      <c r="U64" s="28">
        <v>0</v>
      </c>
    </row>
    <row r="65" spans="1:21" x14ac:dyDescent="0.25">
      <c r="A65" s="102" t="s">
        <v>373</v>
      </c>
      <c r="B65" s="20"/>
      <c r="C65" s="20"/>
      <c r="D65" s="20"/>
      <c r="E65" s="20">
        <f t="shared" si="7"/>
        <v>0</v>
      </c>
      <c r="F65" s="20">
        <v>4</v>
      </c>
      <c r="G65" s="20"/>
      <c r="H65" s="20"/>
      <c r="I65" s="20"/>
      <c r="J65" s="20"/>
      <c r="K65" s="20">
        <f t="shared" si="3"/>
        <v>4</v>
      </c>
      <c r="L65" s="20">
        <v>1</v>
      </c>
      <c r="M65" s="20"/>
      <c r="N65" s="20"/>
      <c r="O65" s="20"/>
      <c r="P65" s="20"/>
      <c r="Q65" s="20">
        <f t="shared" si="4"/>
        <v>1</v>
      </c>
      <c r="R65" s="28"/>
      <c r="S65" s="28">
        <f t="shared" si="5"/>
        <v>5</v>
      </c>
      <c r="T65" s="28">
        <f t="shared" si="6"/>
        <v>0</v>
      </c>
      <c r="U65" s="28">
        <v>9</v>
      </c>
    </row>
    <row r="66" spans="1:21" x14ac:dyDescent="0.25">
      <c r="A66" s="102" t="s">
        <v>375</v>
      </c>
      <c r="B66" s="20"/>
      <c r="C66" s="20">
        <v>7</v>
      </c>
      <c r="D66" s="20">
        <v>5</v>
      </c>
      <c r="E66" s="20">
        <f t="shared" si="7"/>
        <v>12</v>
      </c>
      <c r="F66" s="20"/>
      <c r="G66" s="20"/>
      <c r="H66" s="20"/>
      <c r="I66" s="20"/>
      <c r="J66" s="20"/>
      <c r="K66" s="20">
        <f t="shared" si="3"/>
        <v>0</v>
      </c>
      <c r="L66" s="20">
        <v>1</v>
      </c>
      <c r="M66" s="20"/>
      <c r="N66" s="20"/>
      <c r="O66" s="20">
        <v>1</v>
      </c>
      <c r="P66" s="20">
        <v>1</v>
      </c>
      <c r="Q66" s="20">
        <f t="shared" si="4"/>
        <v>3</v>
      </c>
      <c r="R66" s="28">
        <v>11</v>
      </c>
      <c r="S66" s="28">
        <f t="shared" si="5"/>
        <v>26</v>
      </c>
      <c r="T66" s="28">
        <f t="shared" si="6"/>
        <v>1</v>
      </c>
      <c r="U66" s="28">
        <v>24</v>
      </c>
    </row>
    <row r="67" spans="1:21" x14ac:dyDescent="0.25">
      <c r="A67" s="102" t="s">
        <v>492</v>
      </c>
      <c r="B67" s="20"/>
      <c r="C67" s="20">
        <v>1</v>
      </c>
      <c r="D67" s="20">
        <v>5</v>
      </c>
      <c r="E67" s="20">
        <f t="shared" si="7"/>
        <v>6</v>
      </c>
      <c r="F67" s="20">
        <v>6</v>
      </c>
      <c r="G67" s="20"/>
      <c r="H67" s="20"/>
      <c r="I67" s="20"/>
      <c r="J67" s="20"/>
      <c r="K67" s="20">
        <f t="shared" si="3"/>
        <v>6</v>
      </c>
      <c r="L67" s="20"/>
      <c r="M67" s="20"/>
      <c r="N67" s="20"/>
      <c r="O67" s="20"/>
      <c r="P67" s="20"/>
      <c r="Q67" s="20">
        <f t="shared" si="4"/>
        <v>0</v>
      </c>
      <c r="R67" s="28"/>
      <c r="S67" s="28">
        <f t="shared" si="5"/>
        <v>12</v>
      </c>
      <c r="T67" s="28">
        <f t="shared" si="6"/>
        <v>1</v>
      </c>
      <c r="U67" s="28">
        <v>11</v>
      </c>
    </row>
    <row r="68" spans="1:21" x14ac:dyDescent="0.25">
      <c r="A68" s="102" t="s">
        <v>500</v>
      </c>
      <c r="B68" s="20"/>
      <c r="C68" s="20">
        <v>1</v>
      </c>
      <c r="D68" s="20">
        <v>1</v>
      </c>
      <c r="E68" s="20">
        <f t="shared" si="7"/>
        <v>2</v>
      </c>
      <c r="F68" s="20">
        <v>15</v>
      </c>
      <c r="G68" s="20"/>
      <c r="H68" s="20"/>
      <c r="I68" s="20"/>
      <c r="J68" s="20"/>
      <c r="K68" s="20">
        <f t="shared" si="3"/>
        <v>15</v>
      </c>
      <c r="L68" s="20"/>
      <c r="M68" s="20"/>
      <c r="N68" s="20"/>
      <c r="O68" s="20"/>
      <c r="P68" s="20"/>
      <c r="Q68" s="20">
        <f t="shared" si="4"/>
        <v>0</v>
      </c>
      <c r="R68" s="28"/>
      <c r="S68" s="28">
        <f t="shared" si="5"/>
        <v>17</v>
      </c>
      <c r="T68" s="28">
        <f t="shared" si="6"/>
        <v>1</v>
      </c>
      <c r="U68" s="28">
        <v>21</v>
      </c>
    </row>
    <row r="69" spans="1:21" x14ac:dyDescent="0.25">
      <c r="A69" s="102" t="s">
        <v>378</v>
      </c>
      <c r="B69" s="20"/>
      <c r="C69" s="20">
        <v>5</v>
      </c>
      <c r="D69" s="20">
        <v>5</v>
      </c>
      <c r="E69" s="20">
        <f t="shared" si="7"/>
        <v>10</v>
      </c>
      <c r="F69" s="20">
        <v>7</v>
      </c>
      <c r="G69" s="20"/>
      <c r="H69" s="20"/>
      <c r="I69" s="20"/>
      <c r="J69" s="20"/>
      <c r="K69" s="20">
        <f t="shared" si="3"/>
        <v>7</v>
      </c>
      <c r="L69" s="20">
        <v>1</v>
      </c>
      <c r="M69" s="20">
        <v>1</v>
      </c>
      <c r="N69" s="20">
        <v>1</v>
      </c>
      <c r="O69" s="20"/>
      <c r="P69" s="20">
        <v>2</v>
      </c>
      <c r="Q69" s="20">
        <f t="shared" si="4"/>
        <v>5</v>
      </c>
      <c r="R69" s="28"/>
      <c r="S69" s="28">
        <f t="shared" si="5"/>
        <v>22</v>
      </c>
      <c r="T69" s="28">
        <f t="shared" si="6"/>
        <v>1</v>
      </c>
      <c r="U69" s="28">
        <v>14</v>
      </c>
    </row>
    <row r="70" spans="1:21" x14ac:dyDescent="0.25">
      <c r="A70" s="102" t="s">
        <v>379</v>
      </c>
      <c r="B70" s="20"/>
      <c r="C70" s="20"/>
      <c r="D70" s="20"/>
      <c r="E70" s="20">
        <f t="shared" ref="E70:E97" si="8">C70+B70+D70</f>
        <v>0</v>
      </c>
      <c r="F70" s="20"/>
      <c r="G70" s="20"/>
      <c r="H70" s="20"/>
      <c r="I70" s="20"/>
      <c r="J70" s="20"/>
      <c r="K70" s="20">
        <f t="shared" si="3"/>
        <v>0</v>
      </c>
      <c r="L70" s="20"/>
      <c r="M70" s="20">
        <v>1</v>
      </c>
      <c r="N70" s="20"/>
      <c r="O70" s="20"/>
      <c r="P70" s="20"/>
      <c r="Q70" s="20">
        <f t="shared" si="4"/>
        <v>1</v>
      </c>
      <c r="R70" s="28"/>
      <c r="S70" s="28">
        <f t="shared" si="5"/>
        <v>1</v>
      </c>
      <c r="T70" s="28">
        <f t="shared" si="6"/>
        <v>0</v>
      </c>
      <c r="U70" s="28">
        <v>0</v>
      </c>
    </row>
    <row r="71" spans="1:21" x14ac:dyDescent="0.25">
      <c r="A71" s="102" t="s">
        <v>380</v>
      </c>
      <c r="B71" s="20"/>
      <c r="C71" s="20"/>
      <c r="D71" s="20"/>
      <c r="E71" s="20">
        <f t="shared" si="8"/>
        <v>0</v>
      </c>
      <c r="F71" s="20"/>
      <c r="G71" s="20"/>
      <c r="H71" s="20"/>
      <c r="I71" s="20"/>
      <c r="J71" s="20"/>
      <c r="K71" s="20">
        <f t="shared" ref="K71:K101" si="9">SUM(F71:J71)</f>
        <v>0</v>
      </c>
      <c r="L71" s="20"/>
      <c r="M71" s="20">
        <v>1</v>
      </c>
      <c r="N71" s="20"/>
      <c r="O71" s="20"/>
      <c r="P71" s="20"/>
      <c r="Q71" s="20">
        <f t="shared" ref="Q71:Q101" si="10">SUM(L71:P71)</f>
        <v>1</v>
      </c>
      <c r="R71" s="28"/>
      <c r="S71" s="28">
        <f t="shared" ref="S71:S101" si="11">E71+K71+Q71+R71</f>
        <v>1</v>
      </c>
      <c r="T71" s="28">
        <f t="shared" ref="T71:T114" si="12">IF(S71&gt;10,(1),(0))</f>
        <v>0</v>
      </c>
      <c r="U71" s="28">
        <v>0</v>
      </c>
    </row>
    <row r="72" spans="1:21" x14ac:dyDescent="0.25">
      <c r="A72" s="102" t="s">
        <v>381</v>
      </c>
      <c r="B72" s="20"/>
      <c r="C72" s="20">
        <v>8</v>
      </c>
      <c r="D72" s="20">
        <v>1</v>
      </c>
      <c r="E72" s="20">
        <f t="shared" si="8"/>
        <v>9</v>
      </c>
      <c r="F72" s="20"/>
      <c r="G72" s="20"/>
      <c r="H72" s="20"/>
      <c r="I72" s="20"/>
      <c r="J72" s="20"/>
      <c r="K72" s="20">
        <f t="shared" si="9"/>
        <v>0</v>
      </c>
      <c r="L72" s="20">
        <v>3</v>
      </c>
      <c r="M72" s="20"/>
      <c r="N72" s="20"/>
      <c r="O72" s="20">
        <v>5</v>
      </c>
      <c r="P72" s="20"/>
      <c r="Q72" s="20">
        <f t="shared" si="10"/>
        <v>8</v>
      </c>
      <c r="R72" s="28">
        <v>2</v>
      </c>
      <c r="S72" s="28">
        <f t="shared" si="11"/>
        <v>19</v>
      </c>
      <c r="T72" s="28">
        <f t="shared" si="12"/>
        <v>1</v>
      </c>
      <c r="U72" s="28">
        <v>21</v>
      </c>
    </row>
    <row r="73" spans="1:21" x14ac:dyDescent="0.25">
      <c r="A73" s="102" t="s">
        <v>564</v>
      </c>
      <c r="B73" s="20"/>
      <c r="C73" s="20">
        <v>1</v>
      </c>
      <c r="D73" s="20"/>
      <c r="E73" s="20">
        <f t="shared" si="8"/>
        <v>1</v>
      </c>
      <c r="F73" s="20">
        <v>14</v>
      </c>
      <c r="G73" s="20"/>
      <c r="H73" s="20"/>
      <c r="I73" s="20"/>
      <c r="J73" s="20"/>
      <c r="K73" s="20">
        <f t="shared" si="9"/>
        <v>14</v>
      </c>
      <c r="L73" s="20"/>
      <c r="M73" s="20"/>
      <c r="N73" s="20"/>
      <c r="O73" s="20"/>
      <c r="P73" s="20"/>
      <c r="Q73" s="20">
        <f t="shared" si="10"/>
        <v>0</v>
      </c>
      <c r="R73" s="28"/>
      <c r="S73" s="28">
        <f t="shared" si="11"/>
        <v>15</v>
      </c>
      <c r="T73" s="28">
        <f t="shared" si="12"/>
        <v>1</v>
      </c>
      <c r="U73" s="28">
        <v>23</v>
      </c>
    </row>
    <row r="74" spans="1:21" x14ac:dyDescent="0.25">
      <c r="A74" s="102" t="s">
        <v>502</v>
      </c>
      <c r="B74" s="20"/>
      <c r="C74" s="20">
        <v>2</v>
      </c>
      <c r="D74" s="20"/>
      <c r="E74" s="20">
        <f t="shared" si="8"/>
        <v>2</v>
      </c>
      <c r="F74" s="20">
        <v>9</v>
      </c>
      <c r="G74" s="20">
        <v>9</v>
      </c>
      <c r="H74" s="20"/>
      <c r="I74" s="20"/>
      <c r="J74" s="20"/>
      <c r="K74" s="20">
        <f t="shared" si="9"/>
        <v>18</v>
      </c>
      <c r="L74" s="20"/>
      <c r="M74" s="20"/>
      <c r="N74" s="20"/>
      <c r="O74" s="20"/>
      <c r="P74" s="20"/>
      <c r="Q74" s="20">
        <f t="shared" si="10"/>
        <v>0</v>
      </c>
      <c r="R74" s="28"/>
      <c r="S74" s="28">
        <f t="shared" si="11"/>
        <v>20</v>
      </c>
      <c r="T74" s="28">
        <f t="shared" si="12"/>
        <v>1</v>
      </c>
      <c r="U74" s="28">
        <v>44</v>
      </c>
    </row>
    <row r="75" spans="1:21" x14ac:dyDescent="0.25">
      <c r="A75" s="102" t="s">
        <v>503</v>
      </c>
      <c r="B75" s="20"/>
      <c r="C75" s="20">
        <v>1</v>
      </c>
      <c r="D75" s="20"/>
      <c r="E75" s="20">
        <f t="shared" si="8"/>
        <v>1</v>
      </c>
      <c r="F75" s="20"/>
      <c r="G75" s="20"/>
      <c r="H75" s="20"/>
      <c r="I75" s="20"/>
      <c r="J75" s="20"/>
      <c r="K75" s="20">
        <f t="shared" si="9"/>
        <v>0</v>
      </c>
      <c r="L75" s="20"/>
      <c r="M75" s="20"/>
      <c r="N75" s="20"/>
      <c r="O75" s="20"/>
      <c r="P75" s="20"/>
      <c r="Q75" s="20">
        <f t="shared" si="10"/>
        <v>0</v>
      </c>
      <c r="R75" s="28"/>
      <c r="S75" s="28">
        <f t="shared" si="11"/>
        <v>1</v>
      </c>
      <c r="T75" s="28">
        <f t="shared" si="12"/>
        <v>0</v>
      </c>
      <c r="U75" s="28">
        <v>16</v>
      </c>
    </row>
    <row r="76" spans="1:21" x14ac:dyDescent="0.25">
      <c r="A76" s="102" t="s">
        <v>383</v>
      </c>
      <c r="B76" s="20"/>
      <c r="C76" s="20">
        <v>7</v>
      </c>
      <c r="D76" s="20"/>
      <c r="E76" s="20">
        <f t="shared" si="8"/>
        <v>7</v>
      </c>
      <c r="F76" s="20">
        <v>6</v>
      </c>
      <c r="G76" s="20">
        <v>4</v>
      </c>
      <c r="H76" s="20"/>
      <c r="I76" s="20"/>
      <c r="J76" s="20"/>
      <c r="K76" s="20">
        <f t="shared" si="9"/>
        <v>10</v>
      </c>
      <c r="L76" s="20">
        <v>4</v>
      </c>
      <c r="M76" s="20"/>
      <c r="N76" s="20">
        <v>4</v>
      </c>
      <c r="O76" s="20"/>
      <c r="P76" s="20">
        <v>1</v>
      </c>
      <c r="Q76" s="20">
        <f t="shared" si="10"/>
        <v>9</v>
      </c>
      <c r="R76" s="28"/>
      <c r="S76" s="28">
        <f t="shared" si="11"/>
        <v>26</v>
      </c>
      <c r="T76" s="28">
        <f t="shared" si="12"/>
        <v>1</v>
      </c>
      <c r="U76" s="28">
        <v>14</v>
      </c>
    </row>
    <row r="77" spans="1:21" x14ac:dyDescent="0.25">
      <c r="A77" s="102" t="s">
        <v>385</v>
      </c>
      <c r="B77" s="20"/>
      <c r="C77" s="20"/>
      <c r="D77" s="20"/>
      <c r="E77" s="20">
        <f t="shared" si="8"/>
        <v>0</v>
      </c>
      <c r="F77" s="20"/>
      <c r="G77" s="20">
        <v>3</v>
      </c>
      <c r="H77" s="20"/>
      <c r="I77" s="20"/>
      <c r="J77" s="20"/>
      <c r="K77" s="20">
        <f t="shared" si="9"/>
        <v>3</v>
      </c>
      <c r="L77" s="20">
        <v>1</v>
      </c>
      <c r="M77" s="20"/>
      <c r="N77" s="20"/>
      <c r="O77" s="20"/>
      <c r="P77" s="20"/>
      <c r="Q77" s="20">
        <f t="shared" si="10"/>
        <v>1</v>
      </c>
      <c r="R77" s="28"/>
      <c r="S77" s="28">
        <f t="shared" si="11"/>
        <v>4</v>
      </c>
      <c r="T77" s="28">
        <f t="shared" si="12"/>
        <v>0</v>
      </c>
      <c r="U77" s="28">
        <v>7</v>
      </c>
    </row>
    <row r="78" spans="1:21" x14ac:dyDescent="0.25">
      <c r="A78" s="102" t="s">
        <v>420</v>
      </c>
      <c r="B78" s="20"/>
      <c r="C78" s="20">
        <v>1</v>
      </c>
      <c r="D78" s="20">
        <v>1</v>
      </c>
      <c r="E78" s="20">
        <f t="shared" si="8"/>
        <v>2</v>
      </c>
      <c r="F78" s="20">
        <v>16</v>
      </c>
      <c r="G78" s="20"/>
      <c r="H78" s="20"/>
      <c r="I78" s="20"/>
      <c r="J78" s="20"/>
      <c r="K78" s="20">
        <f t="shared" si="9"/>
        <v>16</v>
      </c>
      <c r="L78" s="20"/>
      <c r="M78" s="20"/>
      <c r="N78" s="20"/>
      <c r="O78" s="20"/>
      <c r="P78" s="20"/>
      <c r="Q78" s="20">
        <f t="shared" si="10"/>
        <v>0</v>
      </c>
      <c r="R78" s="28"/>
      <c r="S78" s="28">
        <f t="shared" si="11"/>
        <v>18</v>
      </c>
      <c r="T78" s="28">
        <f t="shared" si="12"/>
        <v>1</v>
      </c>
      <c r="U78" s="28">
        <v>18</v>
      </c>
    </row>
    <row r="79" spans="1:21" x14ac:dyDescent="0.25">
      <c r="A79" s="102" t="s">
        <v>421</v>
      </c>
      <c r="B79" s="20"/>
      <c r="C79" s="20">
        <v>6</v>
      </c>
      <c r="D79" s="20">
        <v>4</v>
      </c>
      <c r="E79" s="20">
        <f t="shared" si="8"/>
        <v>10</v>
      </c>
      <c r="F79" s="20"/>
      <c r="G79" s="20">
        <v>9</v>
      </c>
      <c r="H79" s="20"/>
      <c r="I79" s="20"/>
      <c r="J79" s="20">
        <v>14</v>
      </c>
      <c r="K79" s="20">
        <f t="shared" si="9"/>
        <v>23</v>
      </c>
      <c r="L79" s="20"/>
      <c r="M79" s="20"/>
      <c r="N79" s="20">
        <v>1</v>
      </c>
      <c r="O79" s="20">
        <v>4</v>
      </c>
      <c r="P79" s="20">
        <v>2</v>
      </c>
      <c r="Q79" s="20">
        <f t="shared" si="10"/>
        <v>7</v>
      </c>
      <c r="R79" s="28">
        <v>5</v>
      </c>
      <c r="S79" s="28">
        <f t="shared" si="11"/>
        <v>45</v>
      </c>
      <c r="T79" s="28">
        <f t="shared" si="12"/>
        <v>1</v>
      </c>
      <c r="U79" s="28">
        <v>35</v>
      </c>
    </row>
    <row r="80" spans="1:21" x14ac:dyDescent="0.25">
      <c r="A80" s="102" t="s">
        <v>449</v>
      </c>
      <c r="B80" s="20"/>
      <c r="C80" s="20">
        <v>8</v>
      </c>
      <c r="D80" s="20">
        <v>1</v>
      </c>
      <c r="E80" s="20">
        <f t="shared" si="8"/>
        <v>9</v>
      </c>
      <c r="F80" s="20">
        <v>8</v>
      </c>
      <c r="G80" s="20"/>
      <c r="H80" s="20"/>
      <c r="I80" s="20"/>
      <c r="J80" s="20"/>
      <c r="K80" s="20">
        <f t="shared" si="9"/>
        <v>8</v>
      </c>
      <c r="L80" s="20"/>
      <c r="M80" s="20"/>
      <c r="N80" s="20"/>
      <c r="O80" s="20"/>
      <c r="P80" s="20">
        <v>2</v>
      </c>
      <c r="Q80" s="20">
        <f t="shared" si="10"/>
        <v>2</v>
      </c>
      <c r="R80" s="28"/>
      <c r="S80" s="28">
        <f t="shared" si="11"/>
        <v>19</v>
      </c>
      <c r="T80" s="28">
        <f t="shared" si="12"/>
        <v>1</v>
      </c>
      <c r="U80" s="28">
        <v>19</v>
      </c>
    </row>
    <row r="81" spans="1:21" x14ac:dyDescent="0.25">
      <c r="A81" s="102" t="s">
        <v>450</v>
      </c>
      <c r="B81" s="20"/>
      <c r="C81" s="20">
        <v>1</v>
      </c>
      <c r="D81" s="20"/>
      <c r="E81" s="20">
        <f t="shared" si="8"/>
        <v>1</v>
      </c>
      <c r="F81" s="20"/>
      <c r="G81" s="20"/>
      <c r="H81" s="20"/>
      <c r="I81" s="20"/>
      <c r="J81" s="20"/>
      <c r="K81" s="20">
        <f t="shared" si="9"/>
        <v>0</v>
      </c>
      <c r="L81" s="20"/>
      <c r="M81" s="20"/>
      <c r="N81" s="20"/>
      <c r="O81" s="20"/>
      <c r="P81" s="20"/>
      <c r="Q81" s="20">
        <f t="shared" si="10"/>
        <v>0</v>
      </c>
      <c r="R81" s="28"/>
      <c r="S81" s="28">
        <f t="shared" si="11"/>
        <v>1</v>
      </c>
      <c r="T81" s="28">
        <f t="shared" si="12"/>
        <v>0</v>
      </c>
      <c r="U81" s="28">
        <v>14</v>
      </c>
    </row>
    <row r="82" spans="1:21" x14ac:dyDescent="0.25">
      <c r="A82" s="102" t="s">
        <v>451</v>
      </c>
      <c r="B82" s="20"/>
      <c r="C82" s="20"/>
      <c r="D82" s="20"/>
      <c r="E82" s="20">
        <f t="shared" si="8"/>
        <v>0</v>
      </c>
      <c r="F82" s="20"/>
      <c r="G82" s="20"/>
      <c r="H82" s="20"/>
      <c r="I82" s="20"/>
      <c r="J82" s="20"/>
      <c r="K82" s="20">
        <f t="shared" si="9"/>
        <v>0</v>
      </c>
      <c r="L82" s="20"/>
      <c r="M82" s="20"/>
      <c r="N82" s="20"/>
      <c r="O82" s="20"/>
      <c r="P82" s="20"/>
      <c r="Q82" s="20">
        <f t="shared" si="10"/>
        <v>0</v>
      </c>
      <c r="R82" s="28"/>
      <c r="S82" s="28">
        <f t="shared" si="11"/>
        <v>0</v>
      </c>
      <c r="T82" s="28">
        <f t="shared" si="12"/>
        <v>0</v>
      </c>
      <c r="U82" s="28">
        <v>0</v>
      </c>
    </row>
    <row r="83" spans="1:21" x14ac:dyDescent="0.25">
      <c r="A83" s="102" t="s">
        <v>452</v>
      </c>
      <c r="B83" s="20"/>
      <c r="C83" s="20">
        <v>1</v>
      </c>
      <c r="D83" s="20">
        <v>1</v>
      </c>
      <c r="E83" s="20">
        <f t="shared" si="8"/>
        <v>2</v>
      </c>
      <c r="F83" s="20">
        <v>22</v>
      </c>
      <c r="G83" s="20"/>
      <c r="H83" s="20"/>
      <c r="I83" s="20"/>
      <c r="J83" s="20"/>
      <c r="K83" s="20">
        <f t="shared" si="9"/>
        <v>22</v>
      </c>
      <c r="L83" s="20"/>
      <c r="M83" s="20"/>
      <c r="N83" s="20"/>
      <c r="O83" s="20"/>
      <c r="P83" s="20"/>
      <c r="Q83" s="20">
        <f t="shared" si="10"/>
        <v>0</v>
      </c>
      <c r="R83" s="28"/>
      <c r="S83" s="28">
        <f t="shared" si="11"/>
        <v>24</v>
      </c>
      <c r="T83" s="28">
        <f t="shared" si="12"/>
        <v>1</v>
      </c>
      <c r="U83" s="28">
        <v>19</v>
      </c>
    </row>
    <row r="84" spans="1:21" x14ac:dyDescent="0.25">
      <c r="A84" s="102" t="s">
        <v>454</v>
      </c>
      <c r="B84" s="20"/>
      <c r="C84" s="20"/>
      <c r="D84" s="20"/>
      <c r="E84" s="20">
        <f t="shared" si="8"/>
        <v>0</v>
      </c>
      <c r="F84" s="20">
        <v>5</v>
      </c>
      <c r="G84" s="20">
        <v>7</v>
      </c>
      <c r="H84" s="20"/>
      <c r="I84" s="20"/>
      <c r="J84" s="20"/>
      <c r="K84" s="20">
        <f t="shared" si="9"/>
        <v>12</v>
      </c>
      <c r="L84" s="20"/>
      <c r="M84" s="20"/>
      <c r="N84" s="20"/>
      <c r="O84" s="20"/>
      <c r="P84" s="20"/>
      <c r="Q84" s="20">
        <f t="shared" si="10"/>
        <v>0</v>
      </c>
      <c r="R84" s="28"/>
      <c r="S84" s="28">
        <f t="shared" si="11"/>
        <v>12</v>
      </c>
      <c r="T84" s="28">
        <f t="shared" si="12"/>
        <v>1</v>
      </c>
      <c r="U84" s="28">
        <v>14</v>
      </c>
    </row>
    <row r="85" spans="1:21" x14ac:dyDescent="0.25">
      <c r="A85" s="102" t="s">
        <v>455</v>
      </c>
      <c r="B85" s="20"/>
      <c r="C85" s="20">
        <v>1</v>
      </c>
      <c r="D85" s="20"/>
      <c r="E85" s="20">
        <f t="shared" si="8"/>
        <v>1</v>
      </c>
      <c r="F85" s="20">
        <v>5</v>
      </c>
      <c r="G85" s="20">
        <v>9</v>
      </c>
      <c r="H85" s="20"/>
      <c r="I85" s="20"/>
      <c r="J85" s="20"/>
      <c r="K85" s="20">
        <f t="shared" si="9"/>
        <v>14</v>
      </c>
      <c r="L85" s="20"/>
      <c r="M85" s="20"/>
      <c r="N85" s="20"/>
      <c r="O85" s="20"/>
      <c r="P85" s="20"/>
      <c r="Q85" s="20">
        <f t="shared" si="10"/>
        <v>0</v>
      </c>
      <c r="R85" s="28"/>
      <c r="S85" s="28">
        <f t="shared" si="11"/>
        <v>15</v>
      </c>
      <c r="T85" s="28">
        <f t="shared" si="12"/>
        <v>1</v>
      </c>
      <c r="U85" s="28">
        <v>19</v>
      </c>
    </row>
    <row r="86" spans="1:21" x14ac:dyDescent="0.25">
      <c r="A86" s="102" t="s">
        <v>562</v>
      </c>
      <c r="B86" s="20"/>
      <c r="C86" s="20">
        <v>8</v>
      </c>
      <c r="D86" s="20">
        <v>5</v>
      </c>
      <c r="E86" s="20">
        <f t="shared" si="8"/>
        <v>13</v>
      </c>
      <c r="F86" s="20">
        <v>25</v>
      </c>
      <c r="G86" s="20"/>
      <c r="H86" s="20">
        <v>6</v>
      </c>
      <c r="I86" s="20"/>
      <c r="J86" s="20"/>
      <c r="K86" s="20">
        <f t="shared" si="9"/>
        <v>31</v>
      </c>
      <c r="L86" s="20">
        <v>2</v>
      </c>
      <c r="M86" s="20">
        <v>2</v>
      </c>
      <c r="N86" s="20"/>
      <c r="O86" s="20"/>
      <c r="P86" s="20">
        <v>1</v>
      </c>
      <c r="Q86" s="20">
        <f t="shared" si="10"/>
        <v>5</v>
      </c>
      <c r="R86" s="28"/>
      <c r="S86" s="28">
        <f t="shared" si="11"/>
        <v>49</v>
      </c>
      <c r="T86" s="28">
        <f t="shared" si="12"/>
        <v>1</v>
      </c>
      <c r="U86" s="28">
        <v>38</v>
      </c>
    </row>
    <row r="87" spans="1:21" x14ac:dyDescent="0.25">
      <c r="A87" s="102" t="s">
        <v>568</v>
      </c>
      <c r="B87" s="20"/>
      <c r="C87" s="20">
        <v>1</v>
      </c>
      <c r="D87" s="20">
        <v>1</v>
      </c>
      <c r="E87" s="20">
        <f t="shared" si="8"/>
        <v>2</v>
      </c>
      <c r="F87" s="20"/>
      <c r="G87" s="20"/>
      <c r="H87" s="20"/>
      <c r="I87" s="20"/>
      <c r="J87" s="20"/>
      <c r="K87" s="20">
        <f t="shared" si="9"/>
        <v>0</v>
      </c>
      <c r="L87" s="20">
        <v>2</v>
      </c>
      <c r="M87" s="20"/>
      <c r="N87" s="20"/>
      <c r="O87" s="20">
        <v>7</v>
      </c>
      <c r="P87" s="20"/>
      <c r="Q87" s="20">
        <f t="shared" si="10"/>
        <v>9</v>
      </c>
      <c r="R87" s="28"/>
      <c r="S87" s="28">
        <f t="shared" si="11"/>
        <v>11</v>
      </c>
      <c r="T87" s="28">
        <f t="shared" si="12"/>
        <v>1</v>
      </c>
      <c r="U87" s="28">
        <v>37</v>
      </c>
    </row>
    <row r="88" spans="1:21" x14ac:dyDescent="0.25">
      <c r="A88" s="102" t="s">
        <v>465</v>
      </c>
      <c r="B88" s="20"/>
      <c r="C88" s="20">
        <v>5</v>
      </c>
      <c r="D88" s="20">
        <v>1</v>
      </c>
      <c r="E88" s="20">
        <f t="shared" si="8"/>
        <v>6</v>
      </c>
      <c r="F88" s="20">
        <v>8</v>
      </c>
      <c r="G88" s="20"/>
      <c r="H88" s="20"/>
      <c r="I88" s="20"/>
      <c r="J88" s="20">
        <v>4</v>
      </c>
      <c r="K88" s="20">
        <f t="shared" si="9"/>
        <v>12</v>
      </c>
      <c r="L88" s="20">
        <v>1</v>
      </c>
      <c r="M88" s="20">
        <v>2</v>
      </c>
      <c r="N88" s="20">
        <v>1</v>
      </c>
      <c r="O88" s="20">
        <v>2</v>
      </c>
      <c r="P88" s="20">
        <v>2</v>
      </c>
      <c r="Q88" s="20">
        <f t="shared" si="10"/>
        <v>8</v>
      </c>
      <c r="R88" s="28"/>
      <c r="S88" s="28">
        <f t="shared" si="11"/>
        <v>26</v>
      </c>
      <c r="T88" s="28">
        <f t="shared" si="12"/>
        <v>1</v>
      </c>
      <c r="U88" s="28">
        <v>70</v>
      </c>
    </row>
    <row r="89" spans="1:21" x14ac:dyDescent="0.25">
      <c r="A89" s="102" t="s">
        <v>529</v>
      </c>
      <c r="B89" s="20"/>
      <c r="C89" s="20">
        <v>8</v>
      </c>
      <c r="D89" s="20">
        <v>3</v>
      </c>
      <c r="E89" s="20">
        <f t="shared" si="8"/>
        <v>11</v>
      </c>
      <c r="F89" s="20">
        <v>15</v>
      </c>
      <c r="G89" s="20"/>
      <c r="H89" s="20"/>
      <c r="I89" s="20"/>
      <c r="J89" s="20"/>
      <c r="K89" s="20">
        <f t="shared" si="9"/>
        <v>15</v>
      </c>
      <c r="L89" s="20">
        <v>6</v>
      </c>
      <c r="M89" s="20">
        <v>2</v>
      </c>
      <c r="N89" s="20">
        <v>3</v>
      </c>
      <c r="O89" s="20">
        <v>5</v>
      </c>
      <c r="P89" s="20"/>
      <c r="Q89" s="20">
        <f t="shared" si="10"/>
        <v>16</v>
      </c>
      <c r="R89" s="28"/>
      <c r="S89" s="28">
        <f t="shared" si="11"/>
        <v>42</v>
      </c>
      <c r="T89" s="28">
        <f t="shared" si="12"/>
        <v>1</v>
      </c>
      <c r="U89" s="28">
        <v>70</v>
      </c>
    </row>
    <row r="90" spans="1:21" x14ac:dyDescent="0.25">
      <c r="A90" s="102" t="s">
        <v>473</v>
      </c>
      <c r="B90" s="20"/>
      <c r="C90" s="20"/>
      <c r="D90" s="20"/>
      <c r="E90" s="20">
        <f t="shared" si="8"/>
        <v>0</v>
      </c>
      <c r="F90" s="20">
        <v>9</v>
      </c>
      <c r="G90" s="20"/>
      <c r="H90" s="20"/>
      <c r="I90" s="20"/>
      <c r="J90" s="20"/>
      <c r="K90" s="20">
        <f t="shared" si="9"/>
        <v>9</v>
      </c>
      <c r="L90" s="20"/>
      <c r="M90" s="20"/>
      <c r="N90" s="20"/>
      <c r="O90" s="20"/>
      <c r="P90" s="20"/>
      <c r="Q90" s="20">
        <f t="shared" si="10"/>
        <v>0</v>
      </c>
      <c r="R90" s="28"/>
      <c r="S90" s="28">
        <f t="shared" si="11"/>
        <v>9</v>
      </c>
      <c r="T90" s="28">
        <f t="shared" si="12"/>
        <v>0</v>
      </c>
      <c r="U90" s="28">
        <v>36</v>
      </c>
    </row>
    <row r="91" spans="1:21" x14ac:dyDescent="0.25">
      <c r="A91" s="102" t="s">
        <v>474</v>
      </c>
      <c r="B91" s="20"/>
      <c r="C91" s="20">
        <v>1</v>
      </c>
      <c r="D91" s="20">
        <v>1</v>
      </c>
      <c r="E91" s="20">
        <f t="shared" si="8"/>
        <v>2</v>
      </c>
      <c r="F91" s="20"/>
      <c r="G91" s="20"/>
      <c r="H91" s="20"/>
      <c r="I91" s="20"/>
      <c r="J91" s="20"/>
      <c r="K91" s="20">
        <f t="shared" si="9"/>
        <v>0</v>
      </c>
      <c r="L91" s="20">
        <v>5</v>
      </c>
      <c r="M91" s="20"/>
      <c r="N91" s="20"/>
      <c r="O91" s="20"/>
      <c r="P91" s="20"/>
      <c r="Q91" s="20">
        <f t="shared" si="10"/>
        <v>5</v>
      </c>
      <c r="R91" s="28">
        <v>10</v>
      </c>
      <c r="S91" s="28">
        <f t="shared" si="11"/>
        <v>17</v>
      </c>
      <c r="T91" s="28">
        <f t="shared" si="12"/>
        <v>1</v>
      </c>
      <c r="U91" s="28">
        <v>9</v>
      </c>
    </row>
    <row r="92" spans="1:21" x14ac:dyDescent="0.25">
      <c r="A92" s="102" t="s">
        <v>505</v>
      </c>
      <c r="B92" s="20"/>
      <c r="C92" s="20">
        <v>7</v>
      </c>
      <c r="D92" s="20">
        <v>2</v>
      </c>
      <c r="E92" s="20">
        <f t="shared" si="8"/>
        <v>9</v>
      </c>
      <c r="F92" s="20">
        <v>1</v>
      </c>
      <c r="G92" s="20"/>
      <c r="H92" s="20"/>
      <c r="I92" s="20">
        <v>5</v>
      </c>
      <c r="J92" s="20">
        <v>9</v>
      </c>
      <c r="K92" s="20">
        <f t="shared" si="9"/>
        <v>15</v>
      </c>
      <c r="L92" s="20">
        <v>4</v>
      </c>
      <c r="M92" s="20">
        <v>4</v>
      </c>
      <c r="N92" s="20">
        <v>2</v>
      </c>
      <c r="O92" s="20"/>
      <c r="P92" s="20">
        <v>1</v>
      </c>
      <c r="Q92" s="20">
        <f t="shared" si="10"/>
        <v>11</v>
      </c>
      <c r="R92" s="28">
        <v>3</v>
      </c>
      <c r="S92" s="28">
        <f t="shared" si="11"/>
        <v>38</v>
      </c>
      <c r="T92" s="28">
        <f t="shared" si="12"/>
        <v>1</v>
      </c>
      <c r="U92" s="28">
        <v>66</v>
      </c>
    </row>
    <row r="93" spans="1:21" x14ac:dyDescent="0.25">
      <c r="A93" s="102" t="s">
        <v>506</v>
      </c>
      <c r="B93" s="20"/>
      <c r="C93" s="20">
        <v>7</v>
      </c>
      <c r="D93" s="20">
        <v>1</v>
      </c>
      <c r="E93" s="20">
        <f t="shared" si="8"/>
        <v>8</v>
      </c>
      <c r="F93" s="20">
        <v>3</v>
      </c>
      <c r="G93" s="20"/>
      <c r="H93" s="20"/>
      <c r="I93" s="20"/>
      <c r="J93" s="20"/>
      <c r="K93" s="20">
        <f t="shared" si="9"/>
        <v>3</v>
      </c>
      <c r="L93" s="20"/>
      <c r="M93" s="20"/>
      <c r="N93" s="20"/>
      <c r="O93" s="20"/>
      <c r="P93" s="20"/>
      <c r="Q93" s="20">
        <f t="shared" si="10"/>
        <v>0</v>
      </c>
      <c r="R93" s="28"/>
      <c r="S93" s="28">
        <f t="shared" si="11"/>
        <v>11</v>
      </c>
      <c r="T93" s="28">
        <f t="shared" si="12"/>
        <v>1</v>
      </c>
      <c r="U93" s="28">
        <v>15</v>
      </c>
    </row>
    <row r="94" spans="1:21" x14ac:dyDescent="0.25">
      <c r="A94" s="102" t="s">
        <v>566</v>
      </c>
      <c r="B94" s="20"/>
      <c r="C94" s="20">
        <v>1</v>
      </c>
      <c r="D94" s="20"/>
      <c r="E94" s="20">
        <f t="shared" si="8"/>
        <v>1</v>
      </c>
      <c r="F94" s="20">
        <v>3</v>
      </c>
      <c r="G94" s="20"/>
      <c r="H94" s="20"/>
      <c r="I94" s="20"/>
      <c r="J94" s="20"/>
      <c r="K94" s="20">
        <f t="shared" si="9"/>
        <v>3</v>
      </c>
      <c r="L94" s="20">
        <v>1</v>
      </c>
      <c r="M94" s="20"/>
      <c r="N94" s="20"/>
      <c r="O94" s="20"/>
      <c r="P94" s="20"/>
      <c r="Q94" s="20">
        <f t="shared" si="10"/>
        <v>1</v>
      </c>
      <c r="R94" s="28"/>
      <c r="S94" s="28">
        <f t="shared" si="11"/>
        <v>5</v>
      </c>
      <c r="T94" s="28">
        <f t="shared" si="12"/>
        <v>0</v>
      </c>
      <c r="U94" s="28">
        <v>62</v>
      </c>
    </row>
    <row r="95" spans="1:21" x14ac:dyDescent="0.25">
      <c r="A95" s="102" t="s">
        <v>511</v>
      </c>
      <c r="B95" s="20"/>
      <c r="C95" s="20"/>
      <c r="D95" s="20"/>
      <c r="E95" s="20">
        <f t="shared" si="8"/>
        <v>0</v>
      </c>
      <c r="F95" s="20">
        <v>6</v>
      </c>
      <c r="G95" s="20"/>
      <c r="H95" s="20"/>
      <c r="I95" s="20"/>
      <c r="J95" s="20"/>
      <c r="K95" s="20">
        <f t="shared" si="9"/>
        <v>6</v>
      </c>
      <c r="L95" s="20">
        <v>1</v>
      </c>
      <c r="M95" s="20"/>
      <c r="N95" s="20"/>
      <c r="O95" s="20"/>
      <c r="P95" s="20"/>
      <c r="Q95" s="20">
        <f t="shared" si="10"/>
        <v>1</v>
      </c>
      <c r="R95" s="28"/>
      <c r="S95" s="28">
        <f t="shared" si="11"/>
        <v>7</v>
      </c>
      <c r="T95" s="28">
        <f t="shared" si="12"/>
        <v>0</v>
      </c>
      <c r="U95" s="28">
        <v>11</v>
      </c>
    </row>
    <row r="96" spans="1:21" x14ac:dyDescent="0.25">
      <c r="A96" s="102" t="s">
        <v>516</v>
      </c>
      <c r="B96" s="20"/>
      <c r="C96" s="20"/>
      <c r="D96" s="20"/>
      <c r="E96" s="20">
        <f t="shared" si="8"/>
        <v>0</v>
      </c>
      <c r="F96" s="20">
        <v>21</v>
      </c>
      <c r="G96" s="20">
        <v>1</v>
      </c>
      <c r="H96" s="20"/>
      <c r="I96" s="20"/>
      <c r="J96" s="20"/>
      <c r="K96" s="20">
        <f t="shared" si="9"/>
        <v>22</v>
      </c>
      <c r="L96" s="20">
        <v>1</v>
      </c>
      <c r="M96" s="20"/>
      <c r="N96" s="20"/>
      <c r="O96" s="20"/>
      <c r="P96" s="20"/>
      <c r="Q96" s="20">
        <f t="shared" si="10"/>
        <v>1</v>
      </c>
      <c r="R96" s="28"/>
      <c r="S96" s="28">
        <f t="shared" si="11"/>
        <v>23</v>
      </c>
      <c r="T96" s="28">
        <f t="shared" si="12"/>
        <v>1</v>
      </c>
      <c r="U96" s="28">
        <v>61</v>
      </c>
    </row>
    <row r="97" spans="1:21" x14ac:dyDescent="0.25">
      <c r="A97" s="102" t="s">
        <v>512</v>
      </c>
      <c r="B97" s="20"/>
      <c r="C97" s="20"/>
      <c r="D97" s="20"/>
      <c r="E97" s="20">
        <f t="shared" si="8"/>
        <v>0</v>
      </c>
      <c r="F97" s="20">
        <v>10</v>
      </c>
      <c r="G97" s="20"/>
      <c r="H97" s="20"/>
      <c r="I97" s="20"/>
      <c r="J97" s="20"/>
      <c r="K97" s="20">
        <f t="shared" si="9"/>
        <v>10</v>
      </c>
      <c r="L97" s="20">
        <v>1</v>
      </c>
      <c r="M97" s="20"/>
      <c r="N97" s="20"/>
      <c r="O97" s="20"/>
      <c r="P97" s="20"/>
      <c r="Q97" s="20">
        <f t="shared" si="10"/>
        <v>1</v>
      </c>
      <c r="R97" s="28"/>
      <c r="S97" s="28">
        <f t="shared" si="11"/>
        <v>11</v>
      </c>
      <c r="T97" s="28">
        <f t="shared" si="12"/>
        <v>1</v>
      </c>
      <c r="U97" s="28">
        <v>22</v>
      </c>
    </row>
    <row r="98" spans="1:21" x14ac:dyDescent="0.25">
      <c r="A98" s="102" t="s">
        <v>517</v>
      </c>
      <c r="B98" s="20"/>
      <c r="C98" s="20"/>
      <c r="D98" s="20"/>
      <c r="E98" s="20">
        <f t="shared" ref="E98:E104" si="13">C98+B98+D98</f>
        <v>0</v>
      </c>
      <c r="F98" s="20"/>
      <c r="G98" s="20">
        <v>3</v>
      </c>
      <c r="H98" s="20"/>
      <c r="I98" s="20"/>
      <c r="J98" s="20"/>
      <c r="K98" s="20">
        <f t="shared" si="9"/>
        <v>3</v>
      </c>
      <c r="L98" s="20">
        <v>1</v>
      </c>
      <c r="M98" s="20"/>
      <c r="N98" s="20"/>
      <c r="O98" s="20"/>
      <c r="P98" s="20"/>
      <c r="Q98" s="20">
        <f t="shared" si="10"/>
        <v>1</v>
      </c>
      <c r="R98" s="28"/>
      <c r="S98" s="28">
        <f t="shared" si="11"/>
        <v>4</v>
      </c>
      <c r="T98" s="28">
        <f t="shared" si="12"/>
        <v>0</v>
      </c>
      <c r="U98" s="28">
        <v>5</v>
      </c>
    </row>
    <row r="99" spans="1:21" x14ac:dyDescent="0.25">
      <c r="A99" s="102" t="s">
        <v>513</v>
      </c>
      <c r="B99" s="20"/>
      <c r="C99" s="20"/>
      <c r="D99" s="20"/>
      <c r="E99" s="20">
        <f t="shared" si="13"/>
        <v>0</v>
      </c>
      <c r="F99" s="20"/>
      <c r="G99" s="20"/>
      <c r="H99" s="20"/>
      <c r="I99" s="20"/>
      <c r="J99" s="20"/>
      <c r="K99" s="20">
        <f t="shared" si="9"/>
        <v>0</v>
      </c>
      <c r="L99" s="20">
        <v>1</v>
      </c>
      <c r="M99" s="20"/>
      <c r="N99" s="20"/>
      <c r="O99" s="20"/>
      <c r="P99" s="20"/>
      <c r="Q99" s="20">
        <f t="shared" si="10"/>
        <v>1</v>
      </c>
      <c r="R99" s="28"/>
      <c r="S99" s="28">
        <f t="shared" si="11"/>
        <v>1</v>
      </c>
      <c r="T99" s="28">
        <f t="shared" si="12"/>
        <v>0</v>
      </c>
      <c r="U99" s="28">
        <v>0</v>
      </c>
    </row>
    <row r="100" spans="1:21" x14ac:dyDescent="0.25">
      <c r="A100" s="102" t="s">
        <v>514</v>
      </c>
      <c r="B100" s="20"/>
      <c r="C100" s="20">
        <v>4</v>
      </c>
      <c r="D100" s="20"/>
      <c r="E100" s="20">
        <f t="shared" si="13"/>
        <v>4</v>
      </c>
      <c r="F100" s="20"/>
      <c r="G100" s="20"/>
      <c r="H100" s="20"/>
      <c r="I100" s="20"/>
      <c r="J100" s="20"/>
      <c r="K100" s="20">
        <f t="shared" si="9"/>
        <v>0</v>
      </c>
      <c r="L100" s="20">
        <v>2</v>
      </c>
      <c r="M100" s="20"/>
      <c r="N100" s="20">
        <v>1</v>
      </c>
      <c r="O100" s="20"/>
      <c r="P100" s="20"/>
      <c r="Q100" s="20">
        <f t="shared" si="10"/>
        <v>3</v>
      </c>
      <c r="R100" s="28"/>
      <c r="S100" s="28">
        <f t="shared" si="11"/>
        <v>7</v>
      </c>
      <c r="T100" s="28">
        <f t="shared" si="12"/>
        <v>0</v>
      </c>
      <c r="U100" s="28">
        <v>25</v>
      </c>
    </row>
    <row r="101" spans="1:21" x14ac:dyDescent="0.25">
      <c r="A101" s="102" t="s">
        <v>518</v>
      </c>
      <c r="B101" s="20"/>
      <c r="C101" s="20">
        <v>5</v>
      </c>
      <c r="D101" s="20"/>
      <c r="E101" s="20">
        <f t="shared" si="13"/>
        <v>5</v>
      </c>
      <c r="F101" s="20">
        <v>11</v>
      </c>
      <c r="G101" s="20"/>
      <c r="H101" s="20"/>
      <c r="I101" s="20"/>
      <c r="J101" s="20"/>
      <c r="K101" s="20">
        <f t="shared" si="9"/>
        <v>11</v>
      </c>
      <c r="L101" s="20">
        <v>1</v>
      </c>
      <c r="M101" s="20"/>
      <c r="N101" s="20"/>
      <c r="O101" s="20"/>
      <c r="P101" s="20"/>
      <c r="Q101" s="20">
        <f t="shared" si="10"/>
        <v>1</v>
      </c>
      <c r="R101" s="28"/>
      <c r="S101" s="28">
        <f t="shared" si="11"/>
        <v>17</v>
      </c>
      <c r="T101" s="28">
        <f t="shared" si="12"/>
        <v>1</v>
      </c>
      <c r="U101" s="28">
        <v>56</v>
      </c>
    </row>
    <row r="102" spans="1:21" x14ac:dyDescent="0.25">
      <c r="A102" s="102" t="s">
        <v>515</v>
      </c>
      <c r="B102" s="20"/>
      <c r="C102" s="20"/>
      <c r="D102" s="20"/>
      <c r="E102" s="20">
        <f t="shared" si="13"/>
        <v>0</v>
      </c>
      <c r="F102" s="20">
        <v>8</v>
      </c>
      <c r="G102" s="20"/>
      <c r="H102" s="20"/>
      <c r="I102" s="20"/>
      <c r="J102" s="20"/>
      <c r="K102" s="20">
        <f>SUM(F102:J102)</f>
        <v>8</v>
      </c>
      <c r="L102" s="20"/>
      <c r="M102" s="20"/>
      <c r="N102" s="20"/>
      <c r="O102" s="20"/>
      <c r="P102" s="20"/>
      <c r="Q102" s="20">
        <f>SUM(L102:P102)</f>
        <v>0</v>
      </c>
      <c r="R102" s="28"/>
      <c r="S102" s="28">
        <f>E102+K102+Q102+R102</f>
        <v>8</v>
      </c>
      <c r="T102" s="28">
        <f t="shared" si="12"/>
        <v>0</v>
      </c>
      <c r="U102" s="28">
        <v>10</v>
      </c>
    </row>
    <row r="103" spans="1:21" x14ac:dyDescent="0.25">
      <c r="A103" s="102" t="s">
        <v>558</v>
      </c>
      <c r="B103" s="20"/>
      <c r="C103" s="20"/>
      <c r="D103" s="20"/>
      <c r="E103" s="20">
        <f t="shared" si="13"/>
        <v>0</v>
      </c>
      <c r="F103" s="20">
        <v>25</v>
      </c>
      <c r="G103" s="20"/>
      <c r="H103" s="20"/>
      <c r="I103" s="20"/>
      <c r="J103" s="20"/>
      <c r="K103" s="20">
        <f>SUM(F103:J103)</f>
        <v>25</v>
      </c>
      <c r="L103" s="20"/>
      <c r="M103" s="20"/>
      <c r="N103" s="20"/>
      <c r="O103" s="20"/>
      <c r="P103" s="20"/>
      <c r="Q103" s="20">
        <f>SUM(L103:P103)</f>
        <v>0</v>
      </c>
      <c r="R103" s="28"/>
      <c r="S103" s="28">
        <f>E103+K103+Q103+R103</f>
        <v>25</v>
      </c>
      <c r="T103" s="28">
        <f t="shared" si="12"/>
        <v>1</v>
      </c>
      <c r="U103" s="28">
        <v>17</v>
      </c>
    </row>
    <row r="104" spans="1:21" x14ac:dyDescent="0.25">
      <c r="A104" s="102" t="s">
        <v>559</v>
      </c>
      <c r="B104" s="20"/>
      <c r="C104" s="20"/>
      <c r="D104" s="20"/>
      <c r="E104" s="20">
        <f t="shared" si="13"/>
        <v>0</v>
      </c>
      <c r="F104" s="20">
        <v>4</v>
      </c>
      <c r="G104" s="20"/>
      <c r="H104" s="20"/>
      <c r="I104" s="20"/>
      <c r="J104" s="20"/>
      <c r="K104" s="20">
        <f>SUM(F104:J104)</f>
        <v>4</v>
      </c>
      <c r="L104" s="20"/>
      <c r="M104" s="20"/>
      <c r="N104" s="20"/>
      <c r="O104" s="20"/>
      <c r="P104" s="20"/>
      <c r="Q104" s="20">
        <f>SUM(L104:P104)</f>
        <v>0</v>
      </c>
      <c r="R104" s="28"/>
      <c r="S104" s="28">
        <f>E104+K104+Q104+R104</f>
        <v>4</v>
      </c>
      <c r="T104" s="28">
        <f t="shared" si="12"/>
        <v>0</v>
      </c>
      <c r="U104" s="28">
        <v>4</v>
      </c>
    </row>
    <row r="105" spans="1:21" x14ac:dyDescent="0.25">
      <c r="A105" s="102" t="s">
        <v>560</v>
      </c>
      <c r="B105" s="20"/>
      <c r="C105" s="20"/>
      <c r="D105" s="20">
        <v>1</v>
      </c>
      <c r="E105" s="20">
        <f>C105+B105+D105</f>
        <v>1</v>
      </c>
      <c r="F105" s="20"/>
      <c r="G105" s="20"/>
      <c r="H105" s="20"/>
      <c r="I105" s="20"/>
      <c r="J105" s="20"/>
      <c r="K105" s="20">
        <f>SUM(F105:J105)</f>
        <v>0</v>
      </c>
      <c r="L105" s="20"/>
      <c r="M105" s="20"/>
      <c r="N105" s="20"/>
      <c r="O105" s="20"/>
      <c r="P105" s="20"/>
      <c r="Q105" s="20">
        <f t="shared" ref="Q105:Q112" si="14">SUM(L105:P105)</f>
        <v>0</v>
      </c>
      <c r="R105" s="28"/>
      <c r="S105" s="28">
        <f>E105+K105+Q105+R105</f>
        <v>1</v>
      </c>
      <c r="T105" s="28">
        <f t="shared" si="12"/>
        <v>0</v>
      </c>
      <c r="U105" s="28">
        <v>0</v>
      </c>
    </row>
    <row r="106" spans="1:21" x14ac:dyDescent="0.25">
      <c r="A106" s="102" t="s">
        <v>561</v>
      </c>
      <c r="B106" s="20"/>
      <c r="C106" s="20">
        <v>5</v>
      </c>
      <c r="D106" s="20">
        <v>1</v>
      </c>
      <c r="E106" s="20">
        <f>C106+B106+D106</f>
        <v>6</v>
      </c>
      <c r="F106" s="20">
        <v>1</v>
      </c>
      <c r="G106" s="20"/>
      <c r="H106" s="20"/>
      <c r="I106" s="20"/>
      <c r="J106" s="20"/>
      <c r="K106" s="20">
        <f>SUM(F106:J106)</f>
        <v>1</v>
      </c>
      <c r="L106" s="20">
        <v>1</v>
      </c>
      <c r="M106" s="20"/>
      <c r="N106" s="20"/>
      <c r="O106" s="20"/>
      <c r="P106" s="20"/>
      <c r="Q106" s="20">
        <f t="shared" si="14"/>
        <v>1</v>
      </c>
      <c r="R106" s="28"/>
      <c r="S106" s="28">
        <f t="shared" ref="S106:S112" si="15">E106+K106+Q106+R106</f>
        <v>8</v>
      </c>
      <c r="T106" s="28">
        <f t="shared" si="12"/>
        <v>0</v>
      </c>
      <c r="U106" s="28">
        <v>17</v>
      </c>
    </row>
    <row r="107" spans="1:21" x14ac:dyDescent="0.25">
      <c r="A107" s="102" t="s">
        <v>563</v>
      </c>
      <c r="B107" s="20"/>
      <c r="C107" s="20">
        <v>7</v>
      </c>
      <c r="D107" s="20">
        <v>3</v>
      </c>
      <c r="E107" s="20">
        <f t="shared" ref="E107:E112" si="16">C107+B107+D107</f>
        <v>10</v>
      </c>
      <c r="F107" s="20"/>
      <c r="G107" s="20"/>
      <c r="H107" s="20"/>
      <c r="I107" s="20"/>
      <c r="J107" s="20"/>
      <c r="K107" s="20">
        <f t="shared" ref="K107:K112" si="17">SUM(F107:J107)</f>
        <v>0</v>
      </c>
      <c r="L107" s="20">
        <v>2</v>
      </c>
      <c r="M107" s="20">
        <v>1</v>
      </c>
      <c r="N107" s="20">
        <v>1</v>
      </c>
      <c r="O107" s="20"/>
      <c r="P107" s="20"/>
      <c r="Q107" s="20">
        <f t="shared" si="14"/>
        <v>4</v>
      </c>
      <c r="R107" s="28">
        <v>3</v>
      </c>
      <c r="S107" s="28">
        <f t="shared" si="15"/>
        <v>17</v>
      </c>
      <c r="T107" s="28">
        <f t="shared" si="12"/>
        <v>1</v>
      </c>
      <c r="U107" s="28">
        <v>65</v>
      </c>
    </row>
    <row r="108" spans="1:21" x14ac:dyDescent="0.25">
      <c r="A108" s="174"/>
      <c r="B108" s="20"/>
      <c r="C108" s="20"/>
      <c r="D108" s="20"/>
      <c r="E108" s="20">
        <f t="shared" si="16"/>
        <v>0</v>
      </c>
      <c r="F108" s="20"/>
      <c r="G108" s="20"/>
      <c r="H108" s="20"/>
      <c r="I108" s="20"/>
      <c r="J108" s="20"/>
      <c r="K108" s="20">
        <f t="shared" si="17"/>
        <v>0</v>
      </c>
      <c r="L108" s="20"/>
      <c r="M108" s="20"/>
      <c r="N108" s="20"/>
      <c r="O108" s="20"/>
      <c r="P108" s="20"/>
      <c r="Q108" s="20">
        <f t="shared" si="14"/>
        <v>0</v>
      </c>
      <c r="R108" s="28"/>
      <c r="S108" s="28">
        <f t="shared" si="15"/>
        <v>0</v>
      </c>
      <c r="T108" s="28">
        <f t="shared" si="12"/>
        <v>0</v>
      </c>
      <c r="U108" s="28"/>
    </row>
    <row r="109" spans="1:21" x14ac:dyDescent="0.25">
      <c r="A109" s="174"/>
      <c r="B109" s="20"/>
      <c r="C109" s="20"/>
      <c r="D109" s="20"/>
      <c r="E109" s="20">
        <f t="shared" si="16"/>
        <v>0</v>
      </c>
      <c r="F109" s="20"/>
      <c r="G109" s="20"/>
      <c r="H109" s="20"/>
      <c r="I109" s="20"/>
      <c r="J109" s="20"/>
      <c r="K109" s="20">
        <f t="shared" si="17"/>
        <v>0</v>
      </c>
      <c r="L109" s="20"/>
      <c r="M109" s="20"/>
      <c r="N109" s="20"/>
      <c r="O109" s="20"/>
      <c r="P109" s="20"/>
      <c r="Q109" s="20">
        <f t="shared" si="14"/>
        <v>0</v>
      </c>
      <c r="R109" s="28"/>
      <c r="S109" s="28">
        <f t="shared" si="15"/>
        <v>0</v>
      </c>
      <c r="T109" s="28">
        <f t="shared" si="12"/>
        <v>0</v>
      </c>
      <c r="U109" s="28"/>
    </row>
    <row r="110" spans="1:21" x14ac:dyDescent="0.25">
      <c r="A110" s="174"/>
      <c r="B110" s="20"/>
      <c r="C110" s="20"/>
      <c r="D110" s="20"/>
      <c r="E110" s="20">
        <f t="shared" si="16"/>
        <v>0</v>
      </c>
      <c r="F110" s="20"/>
      <c r="G110" s="20"/>
      <c r="H110" s="20"/>
      <c r="I110" s="20"/>
      <c r="J110" s="20"/>
      <c r="K110" s="20">
        <f t="shared" si="17"/>
        <v>0</v>
      </c>
      <c r="L110" s="20"/>
      <c r="M110" s="20"/>
      <c r="N110" s="20"/>
      <c r="O110" s="20"/>
      <c r="P110" s="20"/>
      <c r="Q110" s="20">
        <f t="shared" si="14"/>
        <v>0</v>
      </c>
      <c r="R110" s="28"/>
      <c r="S110" s="28">
        <f t="shared" si="15"/>
        <v>0</v>
      </c>
      <c r="T110" s="28">
        <f t="shared" si="12"/>
        <v>0</v>
      </c>
      <c r="U110" s="28"/>
    </row>
    <row r="111" spans="1:21" x14ac:dyDescent="0.25">
      <c r="A111" s="174"/>
      <c r="B111" s="20"/>
      <c r="C111" s="20"/>
      <c r="D111" s="20"/>
      <c r="E111" s="20">
        <f t="shared" si="16"/>
        <v>0</v>
      </c>
      <c r="F111" s="20"/>
      <c r="G111" s="20"/>
      <c r="H111" s="20"/>
      <c r="I111" s="20"/>
      <c r="J111" s="20"/>
      <c r="K111" s="20">
        <f t="shared" si="17"/>
        <v>0</v>
      </c>
      <c r="L111" s="20"/>
      <c r="M111" s="20"/>
      <c r="N111" s="20"/>
      <c r="O111" s="20"/>
      <c r="P111" s="20"/>
      <c r="Q111" s="20">
        <f t="shared" si="14"/>
        <v>0</v>
      </c>
      <c r="R111" s="28"/>
      <c r="S111" s="28">
        <f t="shared" si="15"/>
        <v>0</v>
      </c>
      <c r="T111" s="28">
        <f t="shared" si="12"/>
        <v>0</v>
      </c>
      <c r="U111" s="28"/>
    </row>
    <row r="112" spans="1:21" x14ac:dyDescent="0.25">
      <c r="A112" s="174"/>
      <c r="B112" s="20"/>
      <c r="C112" s="20"/>
      <c r="D112" s="20"/>
      <c r="E112" s="20">
        <f t="shared" si="16"/>
        <v>0</v>
      </c>
      <c r="F112" s="20"/>
      <c r="G112" s="20"/>
      <c r="H112" s="20"/>
      <c r="I112" s="20"/>
      <c r="J112" s="20"/>
      <c r="K112" s="20">
        <f t="shared" si="17"/>
        <v>0</v>
      </c>
      <c r="L112" s="20"/>
      <c r="M112" s="20"/>
      <c r="N112" s="20"/>
      <c r="O112" s="20"/>
      <c r="P112" s="20"/>
      <c r="Q112" s="20">
        <f t="shared" si="14"/>
        <v>0</v>
      </c>
      <c r="R112" s="28"/>
      <c r="S112" s="28">
        <f t="shared" si="15"/>
        <v>0</v>
      </c>
      <c r="T112" s="28">
        <f t="shared" si="12"/>
        <v>0</v>
      </c>
      <c r="U112" s="28"/>
    </row>
    <row r="113" spans="1:21" x14ac:dyDescent="0.25">
      <c r="A113" s="174"/>
      <c r="B113" s="20"/>
      <c r="C113" s="20"/>
      <c r="D113" s="20"/>
      <c r="E113" s="20"/>
      <c r="F113" s="20"/>
      <c r="G113" s="20"/>
      <c r="H113" s="20"/>
      <c r="I113" s="20"/>
      <c r="J113" s="20"/>
      <c r="K113" s="20"/>
      <c r="L113" s="20"/>
      <c r="M113" s="20"/>
      <c r="N113" s="20"/>
      <c r="O113" s="20"/>
      <c r="P113" s="20"/>
      <c r="Q113" s="20"/>
      <c r="R113" s="28"/>
      <c r="S113" s="28"/>
      <c r="T113" s="28">
        <f t="shared" si="12"/>
        <v>0</v>
      </c>
      <c r="U113" s="28"/>
    </row>
    <row r="114" spans="1:21" x14ac:dyDescent="0.25">
      <c r="A114" s="174"/>
      <c r="B114" s="20"/>
      <c r="C114" s="20"/>
      <c r="D114" s="20"/>
      <c r="E114" s="20"/>
      <c r="F114" s="20"/>
      <c r="G114" s="20"/>
      <c r="H114" s="20"/>
      <c r="I114" s="20"/>
      <c r="J114" s="20"/>
      <c r="K114" s="20"/>
      <c r="L114" s="20"/>
      <c r="M114" s="20"/>
      <c r="N114" s="20"/>
      <c r="O114" s="20"/>
      <c r="P114" s="20"/>
      <c r="Q114" s="20"/>
      <c r="R114" s="28"/>
      <c r="S114" s="28"/>
      <c r="T114" s="28">
        <f t="shared" si="12"/>
        <v>0</v>
      </c>
      <c r="U114" s="28"/>
    </row>
    <row r="115" spans="1:21" x14ac:dyDescent="0.25">
      <c r="A115" s="174"/>
      <c r="B115" s="20"/>
      <c r="C115" s="20"/>
      <c r="D115" s="20"/>
      <c r="E115" s="20"/>
      <c r="F115" s="20"/>
      <c r="G115" s="20"/>
      <c r="H115" s="20"/>
      <c r="I115" s="20"/>
      <c r="J115" s="20"/>
      <c r="K115" s="20"/>
      <c r="L115" s="20"/>
      <c r="M115" s="20"/>
      <c r="N115" s="20"/>
      <c r="O115" s="20"/>
      <c r="P115" s="20"/>
      <c r="Q115" s="20"/>
      <c r="R115" s="28"/>
      <c r="S115" s="28"/>
      <c r="T115" s="28"/>
      <c r="U115" s="28"/>
    </row>
    <row r="116" spans="1:21" x14ac:dyDescent="0.25">
      <c r="A116" s="174"/>
      <c r="B116" s="20"/>
      <c r="C116" s="20"/>
      <c r="D116" s="20"/>
      <c r="E116" s="20"/>
      <c r="F116" s="20"/>
      <c r="G116" s="20"/>
      <c r="H116" s="20"/>
      <c r="I116" s="20"/>
      <c r="J116" s="20"/>
      <c r="K116" s="20"/>
      <c r="L116" s="20"/>
      <c r="M116" s="20"/>
      <c r="N116" s="20"/>
      <c r="O116" s="20"/>
      <c r="P116" s="20"/>
      <c r="Q116" s="20"/>
      <c r="R116" s="28"/>
      <c r="S116" s="28"/>
      <c r="T116" s="28"/>
      <c r="U116" s="28"/>
    </row>
    <row r="117" spans="1:21" x14ac:dyDescent="0.25">
      <c r="A117" s="174"/>
      <c r="B117" s="20"/>
      <c r="C117" s="20"/>
      <c r="D117" s="20"/>
      <c r="E117" s="20"/>
      <c r="F117" s="20"/>
      <c r="G117" s="20"/>
      <c r="H117" s="20"/>
      <c r="I117" s="20"/>
      <c r="J117" s="20"/>
      <c r="K117" s="20"/>
      <c r="L117" s="20"/>
      <c r="M117" s="20"/>
      <c r="N117" s="20"/>
      <c r="O117" s="20"/>
      <c r="P117" s="20"/>
      <c r="Q117" s="20"/>
      <c r="R117" s="28"/>
      <c r="S117" s="28"/>
      <c r="T117" s="28"/>
      <c r="U117" s="28"/>
    </row>
    <row r="118" spans="1:21" x14ac:dyDescent="0.25">
      <c r="A118" s="174"/>
      <c r="B118" s="20"/>
      <c r="C118" s="20"/>
      <c r="D118" s="20"/>
      <c r="E118" s="20"/>
      <c r="F118" s="20"/>
      <c r="G118" s="20"/>
      <c r="H118" s="20"/>
      <c r="I118" s="20"/>
      <c r="J118" s="20"/>
      <c r="K118" s="20"/>
      <c r="L118" s="20"/>
      <c r="M118" s="20"/>
      <c r="N118" s="20"/>
      <c r="O118" s="20"/>
      <c r="P118" s="20"/>
      <c r="Q118" s="20"/>
      <c r="R118" s="28"/>
      <c r="S118" s="28"/>
      <c r="T118" s="28"/>
      <c r="U118" s="28"/>
    </row>
    <row r="119" spans="1:21" x14ac:dyDescent="0.25">
      <c r="A119" s="174"/>
      <c r="B119" s="20"/>
      <c r="C119" s="20"/>
      <c r="D119" s="20"/>
      <c r="E119" s="20"/>
      <c r="F119" s="20"/>
      <c r="G119" s="20"/>
      <c r="H119" s="20"/>
      <c r="I119" s="20"/>
      <c r="J119" s="20"/>
      <c r="K119" s="20"/>
      <c r="L119" s="20"/>
      <c r="M119" s="20"/>
      <c r="N119" s="20"/>
      <c r="O119" s="20"/>
      <c r="P119" s="20"/>
      <c r="Q119" s="20"/>
      <c r="R119" s="28"/>
      <c r="S119" s="28"/>
      <c r="T119" s="28"/>
      <c r="U119" s="28"/>
    </row>
    <row r="120" spans="1:21" x14ac:dyDescent="0.25">
      <c r="A120" s="174"/>
      <c r="B120" s="20"/>
      <c r="C120" s="20"/>
      <c r="D120" s="20"/>
      <c r="E120" s="20"/>
      <c r="F120" s="20"/>
      <c r="G120" s="20"/>
      <c r="H120" s="20"/>
      <c r="I120" s="20"/>
      <c r="J120" s="20"/>
      <c r="K120" s="20"/>
      <c r="L120" s="20"/>
      <c r="M120" s="20"/>
      <c r="N120" s="20"/>
      <c r="O120" s="20"/>
      <c r="P120" s="20"/>
      <c r="Q120" s="20"/>
      <c r="R120" s="28"/>
      <c r="S120" s="28"/>
      <c r="T120" s="28"/>
      <c r="U120" s="28"/>
    </row>
    <row r="121" spans="1:21" x14ac:dyDescent="0.25">
      <c r="A121" s="174"/>
      <c r="B121" s="20"/>
      <c r="C121" s="20"/>
      <c r="D121" s="20"/>
      <c r="E121" s="20"/>
      <c r="F121" s="20"/>
      <c r="G121" s="20"/>
      <c r="H121" s="20"/>
      <c r="I121" s="20"/>
      <c r="J121" s="20"/>
      <c r="K121" s="20"/>
      <c r="L121" s="20"/>
      <c r="M121" s="20"/>
      <c r="N121" s="20"/>
      <c r="O121" s="20"/>
      <c r="P121" s="20"/>
      <c r="Q121" s="20"/>
      <c r="R121" s="28"/>
      <c r="S121" s="28"/>
      <c r="T121" s="28"/>
      <c r="U121" s="28"/>
    </row>
    <row r="122" spans="1:21" x14ac:dyDescent="0.25">
      <c r="A122" s="174"/>
      <c r="B122" s="20"/>
      <c r="C122" s="20"/>
      <c r="D122" s="20"/>
      <c r="E122" s="20"/>
      <c r="F122" s="20"/>
      <c r="G122" s="20"/>
      <c r="H122" s="20"/>
      <c r="I122" s="20"/>
      <c r="J122" s="20"/>
      <c r="K122" s="20"/>
      <c r="L122" s="20"/>
      <c r="M122" s="20"/>
      <c r="N122" s="20"/>
      <c r="O122" s="20"/>
      <c r="P122" s="20"/>
      <c r="Q122" s="20"/>
      <c r="R122" s="28"/>
      <c r="S122" s="28"/>
      <c r="T122" s="28"/>
      <c r="U122" s="28"/>
    </row>
    <row r="123" spans="1:21" x14ac:dyDescent="0.25">
      <c r="A123" s="174"/>
      <c r="B123" s="20"/>
      <c r="C123" s="20"/>
      <c r="D123" s="20"/>
      <c r="E123" s="20"/>
      <c r="F123" s="20"/>
      <c r="G123" s="20"/>
      <c r="H123" s="20"/>
      <c r="I123" s="20"/>
      <c r="J123" s="20"/>
      <c r="K123" s="20"/>
      <c r="L123" s="20"/>
      <c r="M123" s="20"/>
      <c r="N123" s="20"/>
      <c r="O123" s="20"/>
      <c r="P123" s="20"/>
      <c r="Q123" s="20"/>
      <c r="R123" s="28"/>
      <c r="S123" s="28"/>
      <c r="T123" s="28"/>
      <c r="U123" s="28"/>
    </row>
    <row r="124" spans="1:21" x14ac:dyDescent="0.25">
      <c r="A124" s="102"/>
      <c r="B124" s="20"/>
      <c r="C124" s="20"/>
      <c r="D124" s="20"/>
      <c r="E124" s="20"/>
      <c r="F124" s="20"/>
      <c r="G124" s="20"/>
      <c r="H124" s="20"/>
      <c r="I124" s="20"/>
      <c r="J124" s="20"/>
      <c r="K124" s="20"/>
      <c r="L124" s="20"/>
      <c r="M124" s="20"/>
      <c r="N124" s="20"/>
      <c r="O124" s="20"/>
      <c r="P124" s="20"/>
      <c r="Q124" s="20"/>
      <c r="R124" s="28"/>
      <c r="S124" s="28"/>
      <c r="T124" s="28"/>
      <c r="U124" s="28"/>
    </row>
    <row r="125" spans="1:21" x14ac:dyDescent="0.25">
      <c r="A125" s="102"/>
      <c r="B125" s="20"/>
      <c r="C125" s="20"/>
      <c r="D125" s="20"/>
      <c r="E125" s="20"/>
      <c r="F125" s="20"/>
      <c r="G125" s="20"/>
      <c r="H125" s="20"/>
      <c r="I125" s="20"/>
      <c r="J125" s="20"/>
      <c r="K125" s="20"/>
      <c r="L125" s="20"/>
      <c r="M125" s="20"/>
      <c r="N125" s="20"/>
      <c r="O125" s="20"/>
      <c r="P125" s="20"/>
      <c r="Q125" s="20"/>
      <c r="R125" s="28"/>
      <c r="S125" s="28"/>
      <c r="T125" s="28"/>
      <c r="U125" s="28"/>
    </row>
    <row r="126" spans="1:21" x14ac:dyDescent="0.25">
      <c r="A126" s="102"/>
      <c r="B126" s="20"/>
      <c r="C126" s="20"/>
      <c r="D126" s="20"/>
      <c r="E126" s="20"/>
      <c r="F126" s="20"/>
      <c r="G126" s="20"/>
      <c r="H126" s="20"/>
      <c r="I126" s="20"/>
      <c r="J126" s="20"/>
      <c r="K126" s="20"/>
      <c r="L126" s="20"/>
      <c r="M126" s="20"/>
      <c r="N126" s="20"/>
      <c r="O126" s="20"/>
      <c r="P126" s="20"/>
      <c r="Q126" s="20"/>
      <c r="R126" s="28"/>
      <c r="S126" s="28"/>
      <c r="T126" s="28"/>
      <c r="U126" s="28"/>
    </row>
    <row r="127" spans="1:21" x14ac:dyDescent="0.25">
      <c r="A127" s="102"/>
      <c r="B127" s="20"/>
      <c r="C127" s="20"/>
      <c r="D127" s="20"/>
      <c r="E127" s="20"/>
      <c r="F127" s="20"/>
      <c r="G127" s="20"/>
      <c r="H127" s="20"/>
      <c r="I127" s="20"/>
      <c r="J127" s="20"/>
      <c r="K127" s="20"/>
      <c r="L127" s="20"/>
      <c r="M127" s="20"/>
      <c r="N127" s="20"/>
      <c r="O127" s="20"/>
      <c r="P127" s="20"/>
      <c r="Q127" s="20"/>
      <c r="R127" s="28"/>
      <c r="S127" s="28"/>
      <c r="T127" s="28"/>
      <c r="U127" s="28"/>
    </row>
    <row r="128" spans="1:21" x14ac:dyDescent="0.25">
      <c r="A128" s="102"/>
      <c r="B128" s="20"/>
      <c r="C128" s="20"/>
      <c r="D128" s="20"/>
      <c r="E128" s="20"/>
      <c r="F128" s="20"/>
      <c r="G128" s="20"/>
      <c r="H128" s="20"/>
      <c r="I128" s="20"/>
      <c r="J128" s="20"/>
      <c r="K128" s="20"/>
      <c r="L128" s="20"/>
      <c r="M128" s="20"/>
      <c r="N128" s="20"/>
      <c r="O128" s="20"/>
      <c r="P128" s="20"/>
      <c r="Q128" s="20"/>
      <c r="R128" s="28"/>
      <c r="S128" s="28"/>
      <c r="T128" s="28"/>
      <c r="U128" s="28"/>
    </row>
    <row r="129" spans="1:21" x14ac:dyDescent="0.25">
      <c r="A129" s="102"/>
      <c r="B129" s="20"/>
      <c r="C129" s="20"/>
      <c r="D129" s="20"/>
      <c r="E129" s="20"/>
      <c r="F129" s="20"/>
      <c r="G129" s="20"/>
      <c r="H129" s="20"/>
      <c r="I129" s="20"/>
      <c r="J129" s="20"/>
      <c r="K129" s="20"/>
      <c r="L129" s="20"/>
      <c r="M129" s="20"/>
      <c r="N129" s="20"/>
      <c r="O129" s="20"/>
      <c r="P129" s="20"/>
      <c r="Q129" s="20"/>
      <c r="R129" s="28"/>
      <c r="S129" s="28"/>
      <c r="T129" s="28"/>
      <c r="U129" s="28"/>
    </row>
    <row r="130" spans="1:21" x14ac:dyDescent="0.25">
      <c r="A130" s="102"/>
      <c r="B130" s="20"/>
      <c r="C130" s="20"/>
      <c r="D130" s="20"/>
      <c r="E130" s="20"/>
      <c r="F130" s="20"/>
      <c r="G130" s="20"/>
      <c r="H130" s="20"/>
      <c r="I130" s="20"/>
      <c r="J130" s="20"/>
      <c r="K130" s="20"/>
      <c r="L130" s="20"/>
      <c r="M130" s="20"/>
      <c r="N130" s="20"/>
      <c r="O130" s="20"/>
      <c r="P130" s="20"/>
      <c r="Q130" s="20"/>
      <c r="R130" s="28"/>
      <c r="S130" s="28"/>
      <c r="T130" s="28"/>
      <c r="U130" s="28"/>
    </row>
    <row r="131" spans="1:21" x14ac:dyDescent="0.25">
      <c r="A131" s="102"/>
      <c r="B131" s="20"/>
      <c r="C131" s="20"/>
      <c r="D131" s="20"/>
      <c r="E131" s="20"/>
      <c r="F131" s="20"/>
      <c r="G131" s="20"/>
      <c r="H131" s="20"/>
      <c r="I131" s="20"/>
      <c r="J131" s="20"/>
      <c r="K131" s="20"/>
      <c r="L131" s="20"/>
      <c r="M131" s="20"/>
      <c r="N131" s="20"/>
      <c r="O131" s="20"/>
      <c r="P131" s="20"/>
      <c r="Q131" s="20"/>
      <c r="R131" s="28"/>
      <c r="S131" s="28"/>
      <c r="T131" s="28"/>
      <c r="U131" s="28"/>
    </row>
    <row r="132" spans="1:21" x14ac:dyDescent="0.25">
      <c r="A132" s="102"/>
      <c r="B132" s="20"/>
      <c r="C132" s="20"/>
      <c r="D132" s="20"/>
      <c r="E132" s="20"/>
      <c r="F132" s="20"/>
      <c r="G132" s="20"/>
      <c r="H132" s="20"/>
      <c r="I132" s="20"/>
      <c r="J132" s="20"/>
      <c r="K132" s="20"/>
      <c r="L132" s="20"/>
      <c r="M132" s="20"/>
      <c r="N132" s="20"/>
      <c r="O132" s="20"/>
      <c r="P132" s="20"/>
      <c r="Q132" s="20"/>
      <c r="R132" s="28"/>
      <c r="S132" s="28"/>
      <c r="T132" s="28"/>
      <c r="U132" s="28"/>
    </row>
    <row r="133" spans="1:21" x14ac:dyDescent="0.25">
      <c r="A133" s="102"/>
      <c r="B133" s="20"/>
      <c r="C133" s="20"/>
      <c r="D133" s="20"/>
      <c r="E133" s="20"/>
      <c r="F133" s="20"/>
      <c r="G133" s="20"/>
      <c r="H133" s="20"/>
      <c r="I133" s="20"/>
      <c r="J133" s="20"/>
      <c r="K133" s="20"/>
      <c r="L133" s="20"/>
      <c r="M133" s="20"/>
      <c r="N133" s="20"/>
      <c r="O133" s="20"/>
      <c r="P133" s="20"/>
      <c r="Q133" s="20"/>
      <c r="R133" s="28"/>
      <c r="S133" s="28"/>
      <c r="T133" s="28"/>
      <c r="U133" s="28"/>
    </row>
    <row r="134" spans="1:21" x14ac:dyDescent="0.25">
      <c r="A134" s="102"/>
      <c r="B134" s="20"/>
      <c r="C134" s="20"/>
      <c r="D134" s="20"/>
      <c r="E134" s="20"/>
      <c r="F134" s="20"/>
      <c r="G134" s="20"/>
      <c r="H134" s="20"/>
      <c r="I134" s="20"/>
      <c r="J134" s="20"/>
      <c r="K134" s="20"/>
      <c r="L134" s="20"/>
      <c r="M134" s="20"/>
      <c r="N134" s="20"/>
      <c r="O134" s="20"/>
      <c r="P134" s="20"/>
      <c r="Q134" s="20"/>
      <c r="R134" s="28"/>
      <c r="S134" s="28"/>
      <c r="T134" s="28"/>
      <c r="U134" s="28"/>
    </row>
    <row r="135" spans="1:21" x14ac:dyDescent="0.25">
      <c r="A135" s="102"/>
      <c r="B135" s="20"/>
      <c r="C135" s="20"/>
      <c r="D135" s="20"/>
      <c r="E135" s="20"/>
      <c r="F135" s="20"/>
      <c r="G135" s="20"/>
      <c r="H135" s="20"/>
      <c r="I135" s="20"/>
      <c r="J135" s="20"/>
      <c r="K135" s="20"/>
      <c r="L135" s="20"/>
      <c r="M135" s="20"/>
      <c r="N135" s="20"/>
      <c r="O135" s="20"/>
      <c r="P135" s="20"/>
      <c r="Q135" s="20"/>
      <c r="R135" s="28"/>
      <c r="S135" s="28"/>
      <c r="T135" s="28"/>
      <c r="U135" s="28"/>
    </row>
    <row r="136" spans="1:21" x14ac:dyDescent="0.25">
      <c r="A136" s="102"/>
      <c r="B136" s="20"/>
      <c r="C136" s="20"/>
      <c r="D136" s="20"/>
      <c r="E136" s="20"/>
      <c r="F136" s="20"/>
      <c r="G136" s="20"/>
      <c r="H136" s="20"/>
      <c r="I136" s="20"/>
      <c r="J136" s="20"/>
      <c r="K136" s="20"/>
      <c r="L136" s="20"/>
      <c r="M136" s="20"/>
      <c r="N136" s="20"/>
      <c r="O136" s="20"/>
      <c r="P136" s="20"/>
      <c r="Q136" s="20"/>
      <c r="R136" s="28"/>
      <c r="S136" s="28"/>
      <c r="T136" s="28"/>
      <c r="U136" s="28"/>
    </row>
    <row r="137" spans="1:21" x14ac:dyDescent="0.25">
      <c r="A137" s="102"/>
      <c r="B137" s="20"/>
      <c r="C137" s="20"/>
      <c r="D137" s="20"/>
      <c r="E137" s="20"/>
      <c r="F137" s="20"/>
      <c r="G137" s="20"/>
      <c r="H137" s="20"/>
      <c r="I137" s="20"/>
      <c r="J137" s="20"/>
      <c r="K137" s="20"/>
      <c r="L137" s="20"/>
      <c r="M137" s="20"/>
      <c r="N137" s="20"/>
      <c r="O137" s="20"/>
      <c r="P137" s="20"/>
      <c r="Q137" s="20"/>
      <c r="R137" s="28"/>
      <c r="S137" s="28"/>
      <c r="T137" s="28"/>
      <c r="U137" s="28"/>
    </row>
    <row r="138" spans="1:21" x14ac:dyDescent="0.25">
      <c r="A138" s="102"/>
      <c r="B138" s="20"/>
      <c r="C138" s="20"/>
      <c r="D138" s="20"/>
      <c r="E138" s="20"/>
      <c r="F138" s="20"/>
      <c r="G138" s="20"/>
      <c r="H138" s="20"/>
      <c r="I138" s="20"/>
      <c r="J138" s="20"/>
      <c r="K138" s="20"/>
      <c r="L138" s="20"/>
      <c r="M138" s="20"/>
      <c r="N138" s="20"/>
      <c r="O138" s="20"/>
      <c r="P138" s="20"/>
      <c r="Q138" s="20"/>
      <c r="R138" s="28"/>
      <c r="S138" s="28"/>
      <c r="T138" s="28"/>
      <c r="U138" s="28"/>
    </row>
    <row r="139" spans="1:21" x14ac:dyDescent="0.25">
      <c r="A139" s="102"/>
      <c r="B139" s="20"/>
      <c r="C139" s="20"/>
      <c r="D139" s="20"/>
      <c r="E139" s="20"/>
      <c r="F139" s="20"/>
      <c r="G139" s="20"/>
      <c r="H139" s="20"/>
      <c r="I139" s="20"/>
      <c r="J139" s="20"/>
      <c r="K139" s="20"/>
      <c r="L139" s="20"/>
      <c r="M139" s="20"/>
      <c r="N139" s="20"/>
      <c r="O139" s="20"/>
      <c r="P139" s="20"/>
      <c r="Q139" s="20"/>
      <c r="R139" s="20"/>
      <c r="S139" s="28"/>
      <c r="T139" s="28"/>
      <c r="U139" s="28"/>
    </row>
    <row r="140" spans="1:21" x14ac:dyDescent="0.25">
      <c r="A140" s="102"/>
      <c r="B140" s="20"/>
      <c r="C140" s="20"/>
      <c r="D140" s="20"/>
      <c r="E140" s="20"/>
      <c r="F140" s="20"/>
      <c r="G140" s="20"/>
      <c r="H140" s="20"/>
      <c r="I140" s="20"/>
      <c r="J140" s="20"/>
      <c r="K140" s="20"/>
      <c r="L140" s="20"/>
      <c r="M140" s="20"/>
      <c r="N140" s="20"/>
      <c r="O140" s="20"/>
      <c r="P140" s="20"/>
      <c r="Q140" s="20"/>
      <c r="R140" s="20"/>
      <c r="S140" s="28"/>
      <c r="T140" s="28"/>
      <c r="U140" s="28"/>
    </row>
    <row r="141" spans="1:21" x14ac:dyDescent="0.25">
      <c r="A141" s="102"/>
      <c r="B141" s="20"/>
      <c r="C141" s="20"/>
      <c r="D141" s="20"/>
      <c r="E141" s="20"/>
      <c r="F141" s="20"/>
      <c r="G141" s="20"/>
      <c r="H141" s="20"/>
      <c r="I141" s="20"/>
      <c r="J141" s="20"/>
      <c r="K141" s="20"/>
      <c r="L141" s="20"/>
      <c r="M141" s="20"/>
      <c r="N141" s="20"/>
      <c r="O141" s="20"/>
      <c r="P141" s="20"/>
      <c r="Q141" s="20"/>
      <c r="R141" s="20"/>
      <c r="S141" s="28"/>
      <c r="T141" s="28"/>
      <c r="U141" s="28"/>
    </row>
    <row r="142" spans="1:21" x14ac:dyDescent="0.25">
      <c r="A142" s="102"/>
      <c r="B142" s="20"/>
      <c r="C142" s="20"/>
      <c r="D142" s="20"/>
      <c r="E142" s="20"/>
      <c r="F142" s="20"/>
      <c r="G142" s="20"/>
      <c r="H142" s="20"/>
      <c r="I142" s="20"/>
      <c r="J142" s="20"/>
      <c r="K142" s="20"/>
      <c r="L142" s="20"/>
      <c r="M142" s="20"/>
      <c r="N142" s="20"/>
      <c r="O142" s="20"/>
      <c r="P142" s="20"/>
      <c r="Q142" s="20"/>
      <c r="R142" s="20"/>
      <c r="S142" s="28"/>
      <c r="T142" s="28"/>
      <c r="U142" s="28"/>
    </row>
    <row r="143" spans="1:21" x14ac:dyDescent="0.25">
      <c r="A143" s="102"/>
      <c r="B143" s="20"/>
      <c r="C143" s="20"/>
      <c r="D143" s="20"/>
      <c r="E143" s="20"/>
      <c r="F143" s="20"/>
      <c r="G143" s="20"/>
      <c r="H143" s="20"/>
      <c r="I143" s="20"/>
      <c r="J143" s="20"/>
      <c r="K143" s="20"/>
      <c r="L143" s="20"/>
      <c r="M143" s="20"/>
      <c r="N143" s="20"/>
      <c r="O143" s="20"/>
      <c r="P143" s="20"/>
      <c r="Q143" s="20"/>
      <c r="R143" s="20"/>
      <c r="S143" s="28"/>
      <c r="T143" s="28"/>
      <c r="U143" s="28"/>
    </row>
    <row r="144" spans="1:21" x14ac:dyDescent="0.25">
      <c r="A144" s="102"/>
      <c r="B144" s="20"/>
      <c r="C144" s="20"/>
      <c r="D144" s="20"/>
      <c r="E144" s="20"/>
      <c r="F144" s="20"/>
      <c r="G144" s="20"/>
      <c r="H144" s="20"/>
      <c r="I144" s="20"/>
      <c r="J144" s="20"/>
      <c r="K144" s="20"/>
      <c r="L144" s="20"/>
      <c r="M144" s="20"/>
      <c r="N144" s="20"/>
      <c r="O144" s="20"/>
      <c r="P144" s="20"/>
      <c r="Q144" s="20"/>
      <c r="R144" s="20"/>
      <c r="S144" s="28"/>
      <c r="T144" s="28"/>
      <c r="U144" s="28"/>
    </row>
  </sheetData>
  <sheetProtection selectLockedCells="1"/>
  <mergeCells count="3">
    <mergeCell ref="L3:Q3"/>
    <mergeCell ref="F3:K3"/>
    <mergeCell ref="A2:S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716"/>
  <sheetViews>
    <sheetView workbookViewId="0">
      <selection activeCell="C6" sqref="C6"/>
    </sheetView>
  </sheetViews>
  <sheetFormatPr defaultRowHeight="15" x14ac:dyDescent="0.25"/>
  <cols>
    <col min="1" max="1" width="28" customWidth="1"/>
    <col min="2" max="2" width="2" hidden="1" customWidth="1"/>
    <col min="5" max="5" width="13" customWidth="1"/>
    <col min="7" max="7" width="10" customWidth="1"/>
    <col min="8" max="8" width="10.5703125" customWidth="1"/>
    <col min="9" max="9" width="12.28515625" customWidth="1"/>
    <col min="10" max="10" width="10.85546875" customWidth="1"/>
    <col min="11" max="11" width="11.140625" customWidth="1"/>
    <col min="12" max="12" width="11" customWidth="1"/>
    <col min="22" max="22" width="10.5703125" customWidth="1"/>
    <col min="23" max="23" width="10.42578125" customWidth="1"/>
    <col min="24" max="24" width="10" customWidth="1"/>
    <col min="25" max="25" width="9.42578125" customWidth="1"/>
    <col min="26" max="26" width="11.28515625" customWidth="1"/>
    <col min="27" max="27" width="11.5703125" customWidth="1"/>
    <col min="28" max="28" width="10.140625" customWidth="1"/>
    <col min="29" max="29" width="10.42578125" customWidth="1"/>
    <col min="30" max="31" width="10" customWidth="1"/>
    <col min="32" max="32" width="10.42578125" customWidth="1"/>
    <col min="33" max="35" width="10.140625" customWidth="1"/>
    <col min="36" max="36" width="9.85546875" customWidth="1"/>
    <col min="37" max="37" width="12.140625" customWidth="1"/>
    <col min="38" max="38" width="25.85546875" customWidth="1"/>
    <col min="39" max="39" width="11" customWidth="1"/>
    <col min="45" max="45" width="11.42578125" customWidth="1"/>
    <col min="46" max="46" width="11.85546875" customWidth="1"/>
    <col min="47" max="47" width="14.5703125" customWidth="1"/>
    <col min="48" max="48" width="17.7109375" customWidth="1"/>
  </cols>
  <sheetData>
    <row r="1" spans="1:50" x14ac:dyDescent="0.25">
      <c r="AM1" s="2"/>
    </row>
    <row r="2" spans="1:50" ht="15.75" thickBot="1" x14ac:dyDescent="0.3"/>
    <row r="3" spans="1:50" ht="32.25" thickTop="1" x14ac:dyDescent="0.5">
      <c r="A3" s="13"/>
      <c r="B3" s="14"/>
      <c r="C3" s="14"/>
      <c r="D3" s="21" t="s">
        <v>97</v>
      </c>
      <c r="E3" s="14"/>
      <c r="F3" s="14"/>
      <c r="G3" s="14"/>
      <c r="H3" s="14"/>
      <c r="I3" s="14"/>
      <c r="J3" s="14"/>
      <c r="K3" s="14"/>
      <c r="L3" s="14"/>
      <c r="M3" s="14"/>
      <c r="N3" s="14"/>
      <c r="O3" s="14"/>
      <c r="P3" s="14"/>
      <c r="Q3" s="14"/>
      <c r="R3" s="14"/>
      <c r="S3" s="14"/>
      <c r="T3" s="14"/>
      <c r="U3" s="14"/>
      <c r="V3" s="14"/>
      <c r="W3" s="14"/>
      <c r="X3" s="22" t="s">
        <v>135</v>
      </c>
      <c r="Y3" s="22"/>
      <c r="Z3" s="22"/>
      <c r="AA3" s="14"/>
      <c r="AB3" s="14"/>
      <c r="AC3" s="14"/>
      <c r="AD3" s="22"/>
      <c r="AE3" s="14"/>
      <c r="AF3" s="22"/>
      <c r="AG3" s="14"/>
      <c r="AH3" s="14"/>
      <c r="AI3" s="14"/>
      <c r="AJ3" s="14"/>
      <c r="AK3" s="14"/>
      <c r="AL3" s="14"/>
      <c r="AM3" s="14"/>
      <c r="AN3" s="14"/>
      <c r="AO3" s="14"/>
      <c r="AP3" s="14"/>
      <c r="AQ3" s="164"/>
      <c r="AR3" s="164"/>
      <c r="AS3" s="164"/>
      <c r="AT3" s="164"/>
      <c r="AU3" s="164"/>
      <c r="AV3" s="165"/>
      <c r="AW3" t="s">
        <v>510</v>
      </c>
    </row>
    <row r="4" spans="1:50" ht="30.75" customHeight="1" x14ac:dyDescent="0.25">
      <c r="A4" s="23" t="s">
        <v>114</v>
      </c>
      <c r="B4" s="4"/>
      <c r="C4" s="4" t="s">
        <v>222</v>
      </c>
      <c r="D4" s="4"/>
      <c r="E4" s="4"/>
      <c r="F4" s="4"/>
      <c r="G4" s="4"/>
      <c r="H4" s="4"/>
      <c r="I4" s="4"/>
      <c r="J4" s="377" t="s">
        <v>313</v>
      </c>
      <c r="K4" s="378"/>
      <c r="L4" s="378"/>
      <c r="M4" s="378"/>
      <c r="N4" s="378"/>
      <c r="O4" s="4" t="s">
        <v>400</v>
      </c>
      <c r="P4" s="4"/>
      <c r="Q4" s="4"/>
      <c r="R4" s="4"/>
      <c r="S4" s="4"/>
      <c r="T4" s="4"/>
      <c r="U4" s="4"/>
      <c r="V4" s="4" t="s">
        <v>148</v>
      </c>
      <c r="W4" s="4" t="s">
        <v>121</v>
      </c>
      <c r="X4" s="156" t="s">
        <v>291</v>
      </c>
      <c r="Y4" s="156" t="s">
        <v>292</v>
      </c>
      <c r="Z4" s="156" t="s">
        <v>293</v>
      </c>
      <c r="AA4" s="4" t="s">
        <v>292</v>
      </c>
      <c r="AB4" s="156" t="s">
        <v>294</v>
      </c>
      <c r="AC4" s="156" t="s">
        <v>295</v>
      </c>
      <c r="AD4" s="156" t="s">
        <v>302</v>
      </c>
      <c r="AE4" s="156" t="s">
        <v>130</v>
      </c>
      <c r="AF4" s="156" t="s">
        <v>296</v>
      </c>
      <c r="AG4" s="156" t="s">
        <v>130</v>
      </c>
      <c r="AH4" s="156" t="s">
        <v>297</v>
      </c>
      <c r="AI4" s="156" t="s">
        <v>130</v>
      </c>
      <c r="AJ4" s="157" t="s">
        <v>298</v>
      </c>
      <c r="AK4" s="156" t="s">
        <v>299</v>
      </c>
      <c r="AL4" s="156" t="s">
        <v>306</v>
      </c>
      <c r="AM4" s="156" t="s">
        <v>397</v>
      </c>
      <c r="AN4" s="377" t="s">
        <v>49</v>
      </c>
      <c r="AO4" s="378"/>
      <c r="AP4" s="378"/>
      <c r="AQ4" s="378"/>
      <c r="AR4" s="169"/>
      <c r="AS4" s="159" t="s">
        <v>113</v>
      </c>
      <c r="AT4" s="159" t="s">
        <v>300</v>
      </c>
      <c r="AU4" s="159"/>
      <c r="AV4" s="166"/>
      <c r="AX4">
        <f>COUNTIF(H6:H119,"&gt;0")</f>
        <v>57</v>
      </c>
    </row>
    <row r="5" spans="1:50" ht="63.75" customHeight="1" x14ac:dyDescent="0.25">
      <c r="A5" s="26" t="s">
        <v>115</v>
      </c>
      <c r="B5" s="26"/>
      <c r="C5" s="26" t="s">
        <v>83</v>
      </c>
      <c r="D5" s="26" t="s">
        <v>84</v>
      </c>
      <c r="E5" s="26" t="s">
        <v>86</v>
      </c>
      <c r="F5" s="26" t="s">
        <v>85</v>
      </c>
      <c r="G5" s="155" t="s">
        <v>43</v>
      </c>
      <c r="H5" s="26" t="s">
        <v>223</v>
      </c>
      <c r="I5" s="26" t="s">
        <v>157</v>
      </c>
      <c r="J5" s="26" t="s">
        <v>83</v>
      </c>
      <c r="K5" s="26" t="s">
        <v>84</v>
      </c>
      <c r="L5" s="26" t="s">
        <v>102</v>
      </c>
      <c r="M5" s="26" t="s">
        <v>99</v>
      </c>
      <c r="N5" s="26" t="s">
        <v>548</v>
      </c>
      <c r="O5" s="26" t="s">
        <v>119</v>
      </c>
      <c r="P5" s="26" t="s">
        <v>84</v>
      </c>
      <c r="Q5" s="26" t="s">
        <v>102</v>
      </c>
      <c r="R5" s="26" t="s">
        <v>85</v>
      </c>
      <c r="S5" s="26" t="s">
        <v>32</v>
      </c>
      <c r="T5" s="155" t="s">
        <v>282</v>
      </c>
      <c r="U5" s="26" t="s">
        <v>283</v>
      </c>
      <c r="V5" s="26" t="s">
        <v>223</v>
      </c>
      <c r="W5" s="26" t="s">
        <v>122</v>
      </c>
      <c r="X5" s="155" t="s">
        <v>416</v>
      </c>
      <c r="Y5" s="155" t="s">
        <v>416</v>
      </c>
      <c r="Z5" s="155" t="s">
        <v>314</v>
      </c>
      <c r="AA5" s="155" t="s">
        <v>314</v>
      </c>
      <c r="AB5" s="155" t="s">
        <v>314</v>
      </c>
      <c r="AC5" s="155" t="s">
        <v>314</v>
      </c>
      <c r="AD5" s="155" t="s">
        <v>314</v>
      </c>
      <c r="AE5" s="155" t="s">
        <v>314</v>
      </c>
      <c r="AF5" s="155" t="s">
        <v>314</v>
      </c>
      <c r="AG5" s="155" t="s">
        <v>314</v>
      </c>
      <c r="AH5" s="155" t="s">
        <v>314</v>
      </c>
      <c r="AI5" s="155" t="s">
        <v>314</v>
      </c>
      <c r="AJ5" s="155" t="s">
        <v>314</v>
      </c>
      <c r="AK5" s="155" t="s">
        <v>314</v>
      </c>
      <c r="AL5" s="158" t="s">
        <v>401</v>
      </c>
      <c r="AM5" s="155" t="s">
        <v>314</v>
      </c>
      <c r="AN5" s="26" t="s">
        <v>21</v>
      </c>
      <c r="AO5" s="26" t="s">
        <v>22</v>
      </c>
      <c r="AP5" s="26" t="s">
        <v>23</v>
      </c>
      <c r="AQ5" s="71" t="s">
        <v>24</v>
      </c>
      <c r="AR5" s="71" t="s">
        <v>19</v>
      </c>
      <c r="AS5" s="163" t="s">
        <v>417</v>
      </c>
      <c r="AT5" s="155" t="s">
        <v>418</v>
      </c>
      <c r="AU5" s="155" t="s">
        <v>398</v>
      </c>
      <c r="AV5" s="155" t="s">
        <v>399</v>
      </c>
      <c r="AW5" s="160"/>
      <c r="AX5" s="160">
        <f>COUNTA(A6:A119)</f>
        <v>100</v>
      </c>
    </row>
    <row r="6" spans="1:50" x14ac:dyDescent="0.25">
      <c r="A6" s="379" t="str">
        <f>'Input Volunteers'!A6</f>
        <v>Nasrin Jahan</v>
      </c>
      <c r="B6" s="380"/>
      <c r="C6" s="20">
        <v>7</v>
      </c>
      <c r="D6" s="20">
        <v>3</v>
      </c>
      <c r="E6" s="20">
        <v>0</v>
      </c>
      <c r="F6" s="20">
        <v>0</v>
      </c>
      <c r="G6" s="20">
        <v>0</v>
      </c>
      <c r="H6" s="29">
        <f t="shared" ref="H6:H38" si="0">SUM(C6:G6)</f>
        <v>10</v>
      </c>
      <c r="I6" s="20" t="s">
        <v>20</v>
      </c>
      <c r="J6" s="20">
        <v>9</v>
      </c>
      <c r="K6" s="20">
        <v>9</v>
      </c>
      <c r="L6" s="20"/>
      <c r="M6" s="20"/>
      <c r="N6" s="20"/>
      <c r="O6" s="20"/>
      <c r="P6" s="20"/>
      <c r="Q6" s="20"/>
      <c r="R6" s="20"/>
      <c r="S6" s="20"/>
      <c r="T6" s="20"/>
      <c r="U6" s="20">
        <f>'Client contacts'!B7</f>
        <v>0</v>
      </c>
      <c r="V6" s="20">
        <f>O6+P6+Q6+R6+S6</f>
        <v>0</v>
      </c>
      <c r="W6" s="20"/>
      <c r="X6" s="20">
        <v>0</v>
      </c>
      <c r="Y6" s="20">
        <v>8</v>
      </c>
      <c r="Z6" s="20">
        <v>3</v>
      </c>
      <c r="AA6" s="20">
        <v>6</v>
      </c>
      <c r="AB6" s="20">
        <v>5</v>
      </c>
      <c r="AC6" s="20">
        <v>7</v>
      </c>
      <c r="AD6" s="20">
        <v>9</v>
      </c>
      <c r="AE6" s="20">
        <v>9</v>
      </c>
      <c r="AF6" s="20">
        <v>4</v>
      </c>
      <c r="AG6" s="20">
        <v>7</v>
      </c>
      <c r="AH6" s="20">
        <v>3</v>
      </c>
      <c r="AI6" s="20">
        <v>5</v>
      </c>
      <c r="AJ6" s="20">
        <v>2</v>
      </c>
      <c r="AK6" s="20">
        <v>5</v>
      </c>
      <c r="AL6" s="20">
        <v>4</v>
      </c>
      <c r="AM6" s="20">
        <v>9</v>
      </c>
      <c r="AN6" s="20"/>
      <c r="AO6" s="20"/>
      <c r="AP6" s="20"/>
      <c r="AQ6" s="89"/>
      <c r="AR6" s="89"/>
      <c r="AS6" s="161">
        <v>1</v>
      </c>
      <c r="AT6" s="161">
        <v>3</v>
      </c>
      <c r="AU6" s="161">
        <v>9</v>
      </c>
      <c r="AV6" s="161">
        <v>9</v>
      </c>
    </row>
    <row r="7" spans="1:50" x14ac:dyDescent="0.25">
      <c r="A7" s="379" t="str">
        <f>'Input Volunteers'!A7</f>
        <v>Sheuly Akher</v>
      </c>
      <c r="B7" s="380"/>
      <c r="C7" s="20">
        <v>0</v>
      </c>
      <c r="D7" s="20">
        <v>2</v>
      </c>
      <c r="E7" s="20">
        <v>0</v>
      </c>
      <c r="F7" s="20">
        <v>0</v>
      </c>
      <c r="G7" s="20">
        <v>0</v>
      </c>
      <c r="H7" s="29">
        <f t="shared" si="0"/>
        <v>2</v>
      </c>
      <c r="I7" s="20" t="s">
        <v>18</v>
      </c>
      <c r="J7" s="20"/>
      <c r="K7" s="20">
        <v>5</v>
      </c>
      <c r="L7" s="20"/>
      <c r="M7" s="20"/>
      <c r="N7" s="20"/>
      <c r="O7" s="20"/>
      <c r="P7" s="20"/>
      <c r="Q7" s="20"/>
      <c r="R7" s="20"/>
      <c r="S7" s="20">
        <v>2</v>
      </c>
      <c r="T7" s="20" t="s">
        <v>20</v>
      </c>
      <c r="U7" s="20">
        <f>'Client contacts'!B8</f>
        <v>0</v>
      </c>
      <c r="V7" s="20">
        <f t="shared" ref="V7:V34" si="1">O7+P7+Q7+R7+S7</f>
        <v>2</v>
      </c>
      <c r="W7" s="20"/>
      <c r="X7" s="20">
        <v>1</v>
      </c>
      <c r="Y7" s="20">
        <v>1</v>
      </c>
      <c r="Z7" s="20">
        <v>5</v>
      </c>
      <c r="AA7" s="20">
        <v>9</v>
      </c>
      <c r="AB7" s="20">
        <v>1</v>
      </c>
      <c r="AC7" s="20">
        <v>7</v>
      </c>
      <c r="AD7" s="20">
        <v>5</v>
      </c>
      <c r="AE7" s="20">
        <v>9</v>
      </c>
      <c r="AF7" s="20">
        <v>9</v>
      </c>
      <c r="AG7" s="20">
        <v>9</v>
      </c>
      <c r="AH7" s="20">
        <v>7</v>
      </c>
      <c r="AI7" s="20">
        <v>9</v>
      </c>
      <c r="AJ7" s="20">
        <v>5</v>
      </c>
      <c r="AK7" s="20">
        <v>9</v>
      </c>
      <c r="AL7" s="20">
        <v>2</v>
      </c>
      <c r="AM7" s="20">
        <v>9</v>
      </c>
      <c r="AN7" s="20"/>
      <c r="AO7" s="20"/>
      <c r="AP7" s="20"/>
      <c r="AQ7" s="89" t="s">
        <v>20</v>
      </c>
      <c r="AR7" s="89"/>
      <c r="AS7" s="161">
        <v>1</v>
      </c>
      <c r="AT7" s="161">
        <v>1</v>
      </c>
      <c r="AU7" s="161">
        <v>5</v>
      </c>
      <c r="AV7" s="161">
        <v>9</v>
      </c>
      <c r="AX7">
        <f>COUNTIF(AC6:AC119,AC6&gt;AB6)</f>
        <v>0</v>
      </c>
    </row>
    <row r="8" spans="1:50" x14ac:dyDescent="0.25">
      <c r="A8" s="101" t="str">
        <f>'Input Volunteers'!A8</f>
        <v>Nusrath Jahan</v>
      </c>
      <c r="B8" s="100"/>
      <c r="C8" s="20">
        <v>8</v>
      </c>
      <c r="D8" s="20">
        <v>3</v>
      </c>
      <c r="E8" s="20">
        <v>0</v>
      </c>
      <c r="F8" s="20">
        <v>0</v>
      </c>
      <c r="G8" s="20">
        <v>2</v>
      </c>
      <c r="H8" s="29">
        <f t="shared" si="0"/>
        <v>13</v>
      </c>
      <c r="I8" s="20" t="s">
        <v>20</v>
      </c>
      <c r="J8" s="20">
        <v>9</v>
      </c>
      <c r="K8" s="20">
        <v>5</v>
      </c>
      <c r="L8" s="20"/>
      <c r="M8" s="20"/>
      <c r="N8" s="20">
        <v>9</v>
      </c>
      <c r="O8" s="20"/>
      <c r="P8" s="20"/>
      <c r="Q8" s="20"/>
      <c r="R8" s="20"/>
      <c r="S8" s="20"/>
      <c r="T8" s="20"/>
      <c r="U8" s="20">
        <f>'Client contacts'!B9</f>
        <v>0</v>
      </c>
      <c r="V8" s="20">
        <f t="shared" si="1"/>
        <v>0</v>
      </c>
      <c r="W8" s="20"/>
      <c r="X8" s="20">
        <v>0</v>
      </c>
      <c r="Y8" s="20">
        <v>6</v>
      </c>
      <c r="Z8" s="20">
        <v>5</v>
      </c>
      <c r="AA8" s="20">
        <v>9</v>
      </c>
      <c r="AB8" s="20">
        <v>5</v>
      </c>
      <c r="AC8" s="20">
        <v>9</v>
      </c>
      <c r="AD8" s="20">
        <v>9</v>
      </c>
      <c r="AE8" s="20">
        <v>9</v>
      </c>
      <c r="AF8" s="20">
        <v>1</v>
      </c>
      <c r="AG8" s="20">
        <v>9</v>
      </c>
      <c r="AH8" s="20">
        <v>5</v>
      </c>
      <c r="AI8" s="20">
        <v>9</v>
      </c>
      <c r="AJ8" s="20">
        <v>1</v>
      </c>
      <c r="AK8" s="20">
        <v>5</v>
      </c>
      <c r="AL8" s="20">
        <v>1</v>
      </c>
      <c r="AM8" s="20">
        <v>5</v>
      </c>
      <c r="AN8" s="20"/>
      <c r="AO8" s="20"/>
      <c r="AP8" s="20"/>
      <c r="AQ8" s="89"/>
      <c r="AR8" s="89" t="s">
        <v>19</v>
      </c>
      <c r="AS8" s="161">
        <v>1</v>
      </c>
      <c r="AT8" s="161">
        <v>1</v>
      </c>
      <c r="AU8" s="161">
        <v>9</v>
      </c>
      <c r="AV8" s="161">
        <v>9</v>
      </c>
    </row>
    <row r="9" spans="1:50" x14ac:dyDescent="0.25">
      <c r="A9" s="379" t="str">
        <f>'Input Volunteers'!A9</f>
        <v>Nilufa Akther Nipa</v>
      </c>
      <c r="B9" s="380"/>
      <c r="C9" s="20">
        <v>0</v>
      </c>
      <c r="D9" s="20">
        <v>10</v>
      </c>
      <c r="E9" s="20">
        <v>0</v>
      </c>
      <c r="F9" s="20">
        <v>0</v>
      </c>
      <c r="G9" s="20">
        <v>0</v>
      </c>
      <c r="H9" s="29">
        <f t="shared" si="0"/>
        <v>10</v>
      </c>
      <c r="I9" s="20" t="s">
        <v>20</v>
      </c>
      <c r="J9" s="20"/>
      <c r="K9" s="20">
        <v>6</v>
      </c>
      <c r="L9" s="20"/>
      <c r="M9" s="20"/>
      <c r="N9" s="20"/>
      <c r="O9" s="20"/>
      <c r="P9" s="20"/>
      <c r="Q9" s="20"/>
      <c r="R9" s="20"/>
      <c r="S9" s="20"/>
      <c r="T9" s="20" t="s">
        <v>18</v>
      </c>
      <c r="U9" s="20">
        <f>'Client contacts'!B10</f>
        <v>0</v>
      </c>
      <c r="V9" s="20">
        <f t="shared" si="1"/>
        <v>0</v>
      </c>
      <c r="W9" s="20" t="s">
        <v>20</v>
      </c>
      <c r="X9" s="20">
        <v>1</v>
      </c>
      <c r="Y9" s="20">
        <v>5</v>
      </c>
      <c r="Z9" s="20">
        <v>2</v>
      </c>
      <c r="AA9" s="20">
        <v>4</v>
      </c>
      <c r="AB9" s="20">
        <v>2</v>
      </c>
      <c r="AC9" s="20">
        <v>4</v>
      </c>
      <c r="AD9" s="20">
        <v>6</v>
      </c>
      <c r="AE9" s="20">
        <v>6</v>
      </c>
      <c r="AF9" s="20">
        <v>2</v>
      </c>
      <c r="AG9" s="20">
        <v>4</v>
      </c>
      <c r="AH9" s="20">
        <v>2</v>
      </c>
      <c r="AI9" s="20">
        <v>4</v>
      </c>
      <c r="AJ9" s="20">
        <v>2</v>
      </c>
      <c r="AK9" s="20">
        <v>4</v>
      </c>
      <c r="AL9" s="20">
        <v>4</v>
      </c>
      <c r="AM9" s="20">
        <v>4</v>
      </c>
      <c r="AN9" s="20"/>
      <c r="AO9" s="20" t="s">
        <v>20</v>
      </c>
      <c r="AP9" s="20"/>
      <c r="AQ9" s="89"/>
      <c r="AR9" s="89"/>
      <c r="AS9" s="161">
        <v>1</v>
      </c>
      <c r="AT9" s="161">
        <v>1</v>
      </c>
      <c r="AU9" s="161">
        <v>8</v>
      </c>
      <c r="AV9" s="161">
        <v>8</v>
      </c>
    </row>
    <row r="10" spans="1:50" x14ac:dyDescent="0.25">
      <c r="A10" s="101" t="str">
        <f>'Input Volunteers'!A10</f>
        <v>Jyoti Jadhawar</v>
      </c>
      <c r="B10" s="100"/>
      <c r="C10" s="20">
        <v>0</v>
      </c>
      <c r="D10" s="20">
        <v>0</v>
      </c>
      <c r="E10" s="20">
        <v>0</v>
      </c>
      <c r="F10" s="20">
        <v>0</v>
      </c>
      <c r="G10" s="20">
        <v>0</v>
      </c>
      <c r="H10" s="29">
        <f t="shared" si="0"/>
        <v>0</v>
      </c>
      <c r="I10" s="20"/>
      <c r="J10" s="20"/>
      <c r="K10" s="20"/>
      <c r="L10" s="20"/>
      <c r="M10" s="20"/>
      <c r="N10" s="20"/>
      <c r="O10" s="20"/>
      <c r="P10" s="20"/>
      <c r="Q10" s="20"/>
      <c r="R10" s="20"/>
      <c r="S10" s="20"/>
      <c r="T10" s="20"/>
      <c r="U10" s="20">
        <f>'Client contacts'!B11</f>
        <v>0</v>
      </c>
      <c r="V10" s="20">
        <f t="shared" si="1"/>
        <v>0</v>
      </c>
      <c r="W10" s="20"/>
      <c r="X10" s="20"/>
      <c r="Y10" s="20"/>
      <c r="Z10" s="20"/>
      <c r="AA10" s="20"/>
      <c r="AB10" s="20"/>
      <c r="AC10" s="20"/>
      <c r="AD10" s="20"/>
      <c r="AE10" s="20"/>
      <c r="AF10" s="20"/>
      <c r="AG10" s="20"/>
      <c r="AH10" s="20"/>
      <c r="AI10" s="20"/>
      <c r="AJ10" s="20"/>
      <c r="AK10" s="20"/>
      <c r="AL10" s="20"/>
      <c r="AM10" s="20"/>
      <c r="AN10" s="20"/>
      <c r="AO10" s="20"/>
      <c r="AP10" s="20"/>
      <c r="AQ10" s="89"/>
      <c r="AR10" s="89"/>
      <c r="AS10" s="161"/>
      <c r="AT10" s="161"/>
      <c r="AU10" s="161"/>
      <c r="AV10" s="161"/>
    </row>
    <row r="11" spans="1:50" x14ac:dyDescent="0.25">
      <c r="A11" s="379" t="str">
        <f>'Input Volunteers'!A11</f>
        <v>Liliane Wandji</v>
      </c>
      <c r="B11" s="380"/>
      <c r="C11" s="20">
        <v>8</v>
      </c>
      <c r="D11" s="20">
        <v>0</v>
      </c>
      <c r="E11" s="20">
        <v>4</v>
      </c>
      <c r="F11" s="20">
        <v>3</v>
      </c>
      <c r="G11" s="20">
        <v>0</v>
      </c>
      <c r="H11" s="29">
        <f t="shared" si="0"/>
        <v>15</v>
      </c>
      <c r="I11" s="20" t="s">
        <v>20</v>
      </c>
      <c r="J11" s="20">
        <v>8</v>
      </c>
      <c r="K11" s="20"/>
      <c r="L11" s="20"/>
      <c r="M11" s="20">
        <v>8</v>
      </c>
      <c r="N11" s="20"/>
      <c r="O11" s="20"/>
      <c r="P11" s="20"/>
      <c r="Q11" s="20"/>
      <c r="R11" s="20"/>
      <c r="S11" s="20"/>
      <c r="T11" s="20" t="s">
        <v>20</v>
      </c>
      <c r="U11" s="20">
        <f>'Client contacts'!B12</f>
        <v>8</v>
      </c>
      <c r="V11" s="20">
        <f t="shared" si="1"/>
        <v>0</v>
      </c>
      <c r="W11" s="20" t="s">
        <v>20</v>
      </c>
      <c r="X11" s="20">
        <v>0</v>
      </c>
      <c r="Y11" s="20" t="s">
        <v>456</v>
      </c>
      <c r="Z11" s="20">
        <v>4</v>
      </c>
      <c r="AA11" s="20">
        <v>8</v>
      </c>
      <c r="AB11" s="20">
        <v>2</v>
      </c>
      <c r="AC11" s="20">
        <v>6</v>
      </c>
      <c r="AD11" s="20">
        <v>4</v>
      </c>
      <c r="AE11" s="20">
        <v>6</v>
      </c>
      <c r="AF11" s="20">
        <v>4</v>
      </c>
      <c r="AG11" s="20">
        <v>6</v>
      </c>
      <c r="AH11" s="20">
        <v>4</v>
      </c>
      <c r="AI11" s="20">
        <v>7</v>
      </c>
      <c r="AJ11" s="20">
        <v>2</v>
      </c>
      <c r="AK11" s="20">
        <v>6</v>
      </c>
      <c r="AL11" s="20">
        <v>9</v>
      </c>
      <c r="AM11" s="20">
        <v>8</v>
      </c>
      <c r="AN11" s="20"/>
      <c r="AO11" s="20" t="s">
        <v>20</v>
      </c>
      <c r="AP11" s="20"/>
      <c r="AQ11" s="89"/>
      <c r="AR11" s="89"/>
      <c r="AS11" s="161">
        <v>1</v>
      </c>
      <c r="AT11" s="161">
        <v>1</v>
      </c>
      <c r="AU11" s="161">
        <v>8</v>
      </c>
      <c r="AV11" s="161">
        <v>8</v>
      </c>
    </row>
    <row r="12" spans="1:50" x14ac:dyDescent="0.25">
      <c r="A12" s="379" t="str">
        <f>'Input Volunteers'!A12</f>
        <v>Nasima Begum</v>
      </c>
      <c r="B12" s="380"/>
      <c r="C12" s="20">
        <v>0</v>
      </c>
      <c r="D12" s="20">
        <v>0</v>
      </c>
      <c r="E12" s="20">
        <v>0</v>
      </c>
      <c r="F12" s="20">
        <v>0</v>
      </c>
      <c r="G12" s="20">
        <v>0</v>
      </c>
      <c r="H12" s="29">
        <f t="shared" si="0"/>
        <v>0</v>
      </c>
      <c r="I12" s="20"/>
      <c r="J12" s="20"/>
      <c r="K12" s="20"/>
      <c r="L12" s="20"/>
      <c r="M12" s="20"/>
      <c r="N12" s="20"/>
      <c r="O12" s="20"/>
      <c r="P12" s="20"/>
      <c r="Q12" s="20"/>
      <c r="R12" s="20"/>
      <c r="S12" s="20"/>
      <c r="T12" s="20"/>
      <c r="U12" s="20">
        <f>'Client contacts'!B13</f>
        <v>0</v>
      </c>
      <c r="V12" s="20">
        <f t="shared" si="1"/>
        <v>0</v>
      </c>
      <c r="W12" s="20"/>
      <c r="X12" s="20"/>
      <c r="Y12" s="20"/>
      <c r="Z12" s="20"/>
      <c r="AA12" s="20"/>
      <c r="AB12" s="20"/>
      <c r="AC12" s="20"/>
      <c r="AD12" s="20"/>
      <c r="AE12" s="20"/>
      <c r="AF12" s="20"/>
      <c r="AG12" s="20"/>
      <c r="AH12" s="20"/>
      <c r="AI12" s="20"/>
      <c r="AJ12" s="20"/>
      <c r="AK12" s="20"/>
      <c r="AL12" s="20"/>
      <c r="AM12" s="20"/>
      <c r="AN12" s="20"/>
      <c r="AO12" s="20"/>
      <c r="AP12" s="20"/>
      <c r="AQ12" s="89"/>
      <c r="AR12" s="89"/>
      <c r="AS12" s="161"/>
      <c r="AT12" s="161"/>
      <c r="AU12" s="161"/>
      <c r="AV12" s="161"/>
    </row>
    <row r="13" spans="1:50" x14ac:dyDescent="0.25">
      <c r="A13" s="379" t="str">
        <f>'Input Volunteers'!A13</f>
        <v>Kibra Haile</v>
      </c>
      <c r="B13" s="380"/>
      <c r="C13" s="20">
        <v>0</v>
      </c>
      <c r="D13" s="20">
        <v>0</v>
      </c>
      <c r="E13" s="20">
        <v>0</v>
      </c>
      <c r="F13" s="20">
        <v>0</v>
      </c>
      <c r="G13" s="20">
        <v>0</v>
      </c>
      <c r="H13" s="29">
        <f t="shared" si="0"/>
        <v>0</v>
      </c>
      <c r="I13" s="20"/>
      <c r="J13" s="20"/>
      <c r="K13" s="20"/>
      <c r="L13" s="20"/>
      <c r="M13" s="20"/>
      <c r="N13" s="20"/>
      <c r="O13" s="20"/>
      <c r="P13" s="20"/>
      <c r="Q13" s="20"/>
      <c r="R13" s="20"/>
      <c r="S13" s="20"/>
      <c r="T13" s="20"/>
      <c r="U13" s="20">
        <f>'Client contacts'!B14</f>
        <v>0</v>
      </c>
      <c r="V13" s="20">
        <f t="shared" si="1"/>
        <v>0</v>
      </c>
      <c r="W13" s="20"/>
      <c r="X13" s="20"/>
      <c r="Y13" s="20"/>
      <c r="Z13" s="20"/>
      <c r="AA13" s="20"/>
      <c r="AB13" s="20"/>
      <c r="AC13" s="20"/>
      <c r="AD13" s="20"/>
      <c r="AE13" s="20"/>
      <c r="AF13" s="20"/>
      <c r="AG13" s="20"/>
      <c r="AH13" s="20"/>
      <c r="AI13" s="20"/>
      <c r="AJ13" s="20"/>
      <c r="AK13" s="20"/>
      <c r="AL13" s="20"/>
      <c r="AM13" s="20"/>
      <c r="AN13" s="20"/>
      <c r="AO13" s="20"/>
      <c r="AP13" s="20"/>
      <c r="AQ13" s="89"/>
      <c r="AR13" s="89"/>
      <c r="AS13" s="161"/>
      <c r="AT13" s="161"/>
      <c r="AU13" s="161"/>
      <c r="AV13" s="161"/>
    </row>
    <row r="14" spans="1:50" x14ac:dyDescent="0.25">
      <c r="A14" s="379" t="str">
        <f>'Input Volunteers'!A14</f>
        <v>Lutfa Begum</v>
      </c>
      <c r="B14" s="380"/>
      <c r="C14" s="20">
        <v>0</v>
      </c>
      <c r="D14" s="20">
        <v>0</v>
      </c>
      <c r="E14" s="20">
        <v>0</v>
      </c>
      <c r="F14" s="20">
        <v>0</v>
      </c>
      <c r="G14" s="20">
        <v>0</v>
      </c>
      <c r="H14" s="29">
        <f t="shared" si="0"/>
        <v>0</v>
      </c>
      <c r="I14" s="20"/>
      <c r="J14" s="20"/>
      <c r="K14" s="20"/>
      <c r="L14" s="20"/>
      <c r="M14" s="20"/>
      <c r="N14" s="20"/>
      <c r="O14" s="20"/>
      <c r="P14" s="20"/>
      <c r="Q14" s="20"/>
      <c r="R14" s="20"/>
      <c r="S14" s="20"/>
      <c r="T14" s="20"/>
      <c r="U14" s="20">
        <f>'Client contacts'!B15</f>
        <v>0</v>
      </c>
      <c r="V14" s="20">
        <f t="shared" si="1"/>
        <v>0</v>
      </c>
      <c r="W14" s="20"/>
      <c r="X14" s="20"/>
      <c r="Y14" s="20"/>
      <c r="Z14" s="20"/>
      <c r="AA14" s="20"/>
      <c r="AB14" s="20"/>
      <c r="AC14" s="20"/>
      <c r="AD14" s="20"/>
      <c r="AE14" s="20"/>
      <c r="AF14" s="20"/>
      <c r="AG14" s="20"/>
      <c r="AH14" s="20"/>
      <c r="AI14" s="20"/>
      <c r="AJ14" s="20"/>
      <c r="AK14" s="20"/>
      <c r="AL14" s="20"/>
      <c r="AM14" s="20"/>
      <c r="AN14" s="20"/>
      <c r="AO14" s="20"/>
      <c r="AP14" s="20"/>
      <c r="AQ14" s="89"/>
      <c r="AR14" s="89"/>
      <c r="AS14" s="161"/>
      <c r="AT14" s="161"/>
      <c r="AU14" s="161"/>
      <c r="AV14" s="161"/>
    </row>
    <row r="15" spans="1:50" x14ac:dyDescent="0.25">
      <c r="A15" s="379" t="str">
        <f>'Input Volunteers'!A15</f>
        <v>Lemlem Muhur</v>
      </c>
      <c r="B15" s="380"/>
      <c r="C15" s="20">
        <v>0</v>
      </c>
      <c r="D15" s="20">
        <v>0</v>
      </c>
      <c r="E15" s="20">
        <v>0</v>
      </c>
      <c r="F15" s="20">
        <v>0</v>
      </c>
      <c r="G15" s="20">
        <v>0</v>
      </c>
      <c r="H15" s="29">
        <f t="shared" si="0"/>
        <v>0</v>
      </c>
      <c r="I15" s="20"/>
      <c r="J15" s="20"/>
      <c r="K15" s="20"/>
      <c r="L15" s="20"/>
      <c r="M15" s="20"/>
      <c r="N15" s="20"/>
      <c r="O15" s="20"/>
      <c r="P15" s="20"/>
      <c r="Q15" s="20"/>
      <c r="R15" s="20"/>
      <c r="S15" s="20"/>
      <c r="T15" s="20"/>
      <c r="U15" s="20">
        <f>'Client contacts'!B16</f>
        <v>0</v>
      </c>
      <c r="V15" s="20">
        <f t="shared" si="1"/>
        <v>0</v>
      </c>
      <c r="W15" s="20"/>
      <c r="X15" s="20"/>
      <c r="Y15" s="20"/>
      <c r="Z15" s="20"/>
      <c r="AA15" s="20"/>
      <c r="AB15" s="20"/>
      <c r="AC15" s="20"/>
      <c r="AD15" s="20"/>
      <c r="AE15" s="20"/>
      <c r="AF15" s="20"/>
      <c r="AG15" s="20"/>
      <c r="AH15" s="20"/>
      <c r="AI15" s="20"/>
      <c r="AJ15" s="20"/>
      <c r="AK15" s="20"/>
      <c r="AL15" s="20"/>
      <c r="AM15" s="20"/>
      <c r="AN15" s="20"/>
      <c r="AO15" s="20"/>
      <c r="AP15" s="20"/>
      <c r="AQ15" s="89"/>
      <c r="AR15" s="89"/>
      <c r="AS15" s="161"/>
      <c r="AT15" s="161"/>
      <c r="AU15" s="161"/>
      <c r="AV15" s="161"/>
    </row>
    <row r="16" spans="1:50" x14ac:dyDescent="0.25">
      <c r="A16" s="101" t="str">
        <f>'Input Volunteers'!A16</f>
        <v>Happy Rani Deb</v>
      </c>
      <c r="B16" s="100"/>
      <c r="C16" s="20">
        <v>8</v>
      </c>
      <c r="D16" s="20">
        <v>0</v>
      </c>
      <c r="E16" s="20">
        <v>0</v>
      </c>
      <c r="F16" s="20">
        <v>0</v>
      </c>
      <c r="G16" s="20">
        <v>0</v>
      </c>
      <c r="H16" s="29">
        <f t="shared" si="0"/>
        <v>8</v>
      </c>
      <c r="I16" s="20" t="s">
        <v>20</v>
      </c>
      <c r="J16" s="20">
        <v>9</v>
      </c>
      <c r="K16" s="20"/>
      <c r="L16" s="20"/>
      <c r="M16" s="20"/>
      <c r="N16" s="20">
        <v>30</v>
      </c>
      <c r="O16" s="20"/>
      <c r="P16" s="20"/>
      <c r="Q16" s="20"/>
      <c r="R16" s="20"/>
      <c r="S16" s="20"/>
      <c r="T16" s="20" t="s">
        <v>20</v>
      </c>
      <c r="U16" s="20">
        <f>'Client contacts'!B17</f>
        <v>0</v>
      </c>
      <c r="V16" s="20">
        <f t="shared" si="1"/>
        <v>0</v>
      </c>
      <c r="W16" s="20" t="s">
        <v>18</v>
      </c>
      <c r="X16" s="20">
        <v>4</v>
      </c>
      <c r="Y16" s="20">
        <v>9</v>
      </c>
      <c r="Z16" s="20">
        <v>5</v>
      </c>
      <c r="AA16" s="20">
        <v>9</v>
      </c>
      <c r="AB16" s="20">
        <v>5</v>
      </c>
      <c r="AC16" s="20">
        <v>7</v>
      </c>
      <c r="AD16" s="20">
        <v>7</v>
      </c>
      <c r="AE16" s="20">
        <v>9</v>
      </c>
      <c r="AF16" s="20">
        <v>5</v>
      </c>
      <c r="AG16" s="20">
        <v>9</v>
      </c>
      <c r="AH16" s="20">
        <v>5</v>
      </c>
      <c r="AI16" s="20">
        <v>7</v>
      </c>
      <c r="AJ16" s="20">
        <v>3</v>
      </c>
      <c r="AK16" s="20">
        <v>9</v>
      </c>
      <c r="AL16" s="20">
        <v>2</v>
      </c>
      <c r="AM16" s="20">
        <v>9</v>
      </c>
      <c r="AN16" s="20"/>
      <c r="AO16" s="20"/>
      <c r="AP16" s="20"/>
      <c r="AQ16" s="89"/>
      <c r="AR16" s="89"/>
      <c r="AS16" s="161">
        <v>1</v>
      </c>
      <c r="AT16" s="161">
        <v>1</v>
      </c>
      <c r="AU16" s="161">
        <v>9</v>
      </c>
      <c r="AV16" s="161">
        <v>9</v>
      </c>
    </row>
    <row r="17" spans="1:48" x14ac:dyDescent="0.25">
      <c r="A17" s="379" t="str">
        <f>'Input Volunteers'!A17</f>
        <v>Shamima Tajeya Sume</v>
      </c>
      <c r="B17" s="380"/>
      <c r="C17" s="20">
        <v>10</v>
      </c>
      <c r="D17" s="20">
        <v>0</v>
      </c>
      <c r="E17" s="20">
        <v>0</v>
      </c>
      <c r="F17" s="20">
        <v>0</v>
      </c>
      <c r="G17" s="20">
        <v>5</v>
      </c>
      <c r="H17" s="29">
        <f t="shared" si="0"/>
        <v>15</v>
      </c>
      <c r="I17" s="20" t="s">
        <v>20</v>
      </c>
      <c r="J17" s="20">
        <v>9</v>
      </c>
      <c r="K17" s="20"/>
      <c r="L17" s="20"/>
      <c r="M17" s="20"/>
      <c r="N17" s="20">
        <v>7</v>
      </c>
      <c r="O17" s="20"/>
      <c r="P17" s="20">
        <v>9</v>
      </c>
      <c r="Q17" s="20"/>
      <c r="R17" s="20"/>
      <c r="S17" s="20"/>
      <c r="T17" s="20" t="s">
        <v>20</v>
      </c>
      <c r="U17" s="20">
        <f>'Client contacts'!B18</f>
        <v>0</v>
      </c>
      <c r="V17" s="20">
        <f t="shared" si="1"/>
        <v>9</v>
      </c>
      <c r="W17" s="20" t="s">
        <v>20</v>
      </c>
      <c r="X17" s="20">
        <v>0</v>
      </c>
      <c r="Y17" s="20">
        <v>10</v>
      </c>
      <c r="Z17" s="20">
        <v>1</v>
      </c>
      <c r="AA17" s="20">
        <v>9</v>
      </c>
      <c r="AB17" s="20">
        <v>5</v>
      </c>
      <c r="AC17" s="20">
        <v>9</v>
      </c>
      <c r="AD17" s="20">
        <v>5</v>
      </c>
      <c r="AE17" s="20">
        <v>9</v>
      </c>
      <c r="AF17" s="20">
        <v>1</v>
      </c>
      <c r="AG17" s="20">
        <v>9</v>
      </c>
      <c r="AH17" s="20">
        <v>5</v>
      </c>
      <c r="AI17" s="20">
        <v>9</v>
      </c>
      <c r="AJ17" s="20">
        <v>1</v>
      </c>
      <c r="AK17" s="20">
        <v>5</v>
      </c>
      <c r="AL17" s="20">
        <v>1</v>
      </c>
      <c r="AM17" s="20">
        <v>9</v>
      </c>
      <c r="AN17" s="20"/>
      <c r="AO17" s="20"/>
      <c r="AP17" s="20"/>
      <c r="AQ17" s="89" t="s">
        <v>20</v>
      </c>
      <c r="AR17" s="89"/>
      <c r="AS17" s="161">
        <v>4</v>
      </c>
      <c r="AT17" s="161">
        <v>1</v>
      </c>
      <c r="AU17" s="161">
        <v>9</v>
      </c>
      <c r="AV17" s="28">
        <v>9</v>
      </c>
    </row>
    <row r="18" spans="1:48" x14ac:dyDescent="0.25">
      <c r="A18" s="101" t="str">
        <f>'Input Volunteers'!A18</f>
        <v>Arfa Akthr Chowdhury</v>
      </c>
      <c r="B18" s="100"/>
      <c r="C18" s="20">
        <v>0</v>
      </c>
      <c r="D18" s="20">
        <v>0</v>
      </c>
      <c r="E18" s="20">
        <v>0</v>
      </c>
      <c r="F18" s="20">
        <v>0</v>
      </c>
      <c r="G18" s="20">
        <v>0</v>
      </c>
      <c r="H18" s="29">
        <f t="shared" si="0"/>
        <v>0</v>
      </c>
      <c r="I18" s="20"/>
      <c r="J18" s="20"/>
      <c r="K18" s="20"/>
      <c r="L18" s="20"/>
      <c r="M18" s="20"/>
      <c r="N18" s="20"/>
      <c r="O18" s="20"/>
      <c r="P18" s="20"/>
      <c r="Q18" s="20"/>
      <c r="R18" s="20"/>
      <c r="S18" s="20"/>
      <c r="T18" s="20"/>
      <c r="U18" s="20">
        <f>'Client contacts'!B19</f>
        <v>0</v>
      </c>
      <c r="V18" s="20">
        <f t="shared" si="1"/>
        <v>0</v>
      </c>
      <c r="W18" s="20"/>
      <c r="X18" s="20"/>
      <c r="Y18" s="20"/>
      <c r="Z18" s="20"/>
      <c r="AA18" s="20"/>
      <c r="AB18" s="20"/>
      <c r="AC18" s="20"/>
      <c r="AD18" s="20"/>
      <c r="AE18" s="20"/>
      <c r="AF18" s="20"/>
      <c r="AG18" s="20"/>
      <c r="AH18" s="20"/>
      <c r="AI18" s="20"/>
      <c r="AJ18" s="20"/>
      <c r="AK18" s="20"/>
      <c r="AL18" s="20"/>
      <c r="AM18" s="20"/>
      <c r="AN18" s="20"/>
      <c r="AO18" s="20"/>
      <c r="AP18" s="20"/>
      <c r="AQ18" s="89"/>
      <c r="AR18" s="89"/>
      <c r="AS18" s="161"/>
      <c r="AT18" s="161"/>
      <c r="AU18" s="161"/>
      <c r="AV18" s="28"/>
    </row>
    <row r="19" spans="1:48" x14ac:dyDescent="0.25">
      <c r="A19" s="101" t="str">
        <f>'Input Volunteers'!A19</f>
        <v>Dawn Djokey</v>
      </c>
      <c r="B19" s="100"/>
      <c r="C19" s="20">
        <v>60</v>
      </c>
      <c r="D19" s="20">
        <v>0</v>
      </c>
      <c r="E19" s="20">
        <v>8</v>
      </c>
      <c r="F19" s="20">
        <v>0</v>
      </c>
      <c r="G19" s="20">
        <v>3</v>
      </c>
      <c r="H19" s="29">
        <f t="shared" si="0"/>
        <v>71</v>
      </c>
      <c r="I19" s="20"/>
      <c r="J19" s="20">
        <v>9</v>
      </c>
      <c r="K19" s="20"/>
      <c r="L19" s="20">
        <v>9</v>
      </c>
      <c r="M19" s="20"/>
      <c r="N19" s="20">
        <v>9</v>
      </c>
      <c r="O19" s="20">
        <v>5</v>
      </c>
      <c r="P19" s="20"/>
      <c r="Q19" s="20">
        <v>5</v>
      </c>
      <c r="R19" s="20"/>
      <c r="S19" s="20">
        <v>5</v>
      </c>
      <c r="T19" s="20" t="s">
        <v>20</v>
      </c>
      <c r="U19" s="20">
        <f>'Client contacts'!B20</f>
        <v>28</v>
      </c>
      <c r="V19" s="20">
        <f t="shared" si="1"/>
        <v>15</v>
      </c>
      <c r="W19" s="20" t="s">
        <v>20</v>
      </c>
      <c r="X19" s="20" t="s">
        <v>466</v>
      </c>
      <c r="Y19" s="20" t="s">
        <v>456</v>
      </c>
      <c r="Z19" s="20">
        <v>5</v>
      </c>
      <c r="AA19" s="20">
        <v>9</v>
      </c>
      <c r="AB19" s="20">
        <v>9</v>
      </c>
      <c r="AC19" s="20">
        <v>9</v>
      </c>
      <c r="AD19" s="20">
        <v>5</v>
      </c>
      <c r="AE19" s="20">
        <v>9</v>
      </c>
      <c r="AF19" s="20">
        <v>5</v>
      </c>
      <c r="AG19" s="20">
        <v>9</v>
      </c>
      <c r="AH19" s="20">
        <v>5</v>
      </c>
      <c r="AI19" s="20">
        <v>9</v>
      </c>
      <c r="AJ19" s="20">
        <v>9</v>
      </c>
      <c r="AK19" s="20">
        <v>9</v>
      </c>
      <c r="AL19" s="20">
        <v>9</v>
      </c>
      <c r="AM19" s="20">
        <v>9</v>
      </c>
      <c r="AN19" s="20" t="s">
        <v>20</v>
      </c>
      <c r="AO19" s="20" t="s">
        <v>20</v>
      </c>
      <c r="AP19" s="20" t="s">
        <v>20</v>
      </c>
      <c r="AQ19" s="89" t="s">
        <v>20</v>
      </c>
      <c r="AR19" s="89"/>
      <c r="AS19" s="161">
        <v>4</v>
      </c>
      <c r="AT19" s="161">
        <v>1</v>
      </c>
      <c r="AU19" s="161">
        <v>9</v>
      </c>
      <c r="AV19" s="28">
        <v>9</v>
      </c>
    </row>
    <row r="20" spans="1:48" x14ac:dyDescent="0.25">
      <c r="A20" s="101" t="str">
        <f>'Input Volunteers'!A20</f>
        <v>Afruza Begum</v>
      </c>
      <c r="B20" s="100"/>
      <c r="C20" s="20">
        <v>0</v>
      </c>
      <c r="D20" s="20">
        <v>0</v>
      </c>
      <c r="E20" s="20">
        <v>0</v>
      </c>
      <c r="F20" s="20">
        <v>0</v>
      </c>
      <c r="G20" s="20">
        <v>0</v>
      </c>
      <c r="H20" s="29">
        <f t="shared" si="0"/>
        <v>0</v>
      </c>
      <c r="I20" s="20"/>
      <c r="J20" s="20"/>
      <c r="K20" s="20"/>
      <c r="L20" s="20"/>
      <c r="M20" s="20"/>
      <c r="N20" s="20"/>
      <c r="O20" s="20"/>
      <c r="P20" s="20"/>
      <c r="Q20" s="20"/>
      <c r="R20" s="20"/>
      <c r="S20" s="20"/>
      <c r="T20" s="20"/>
      <c r="U20" s="20">
        <f>'Client contacts'!B21</f>
        <v>0</v>
      </c>
      <c r="V20" s="20">
        <f t="shared" si="1"/>
        <v>0</v>
      </c>
      <c r="W20" s="20"/>
      <c r="X20" s="20"/>
      <c r="Y20" s="20"/>
      <c r="Z20" s="20"/>
      <c r="AA20" s="20"/>
      <c r="AB20" s="20"/>
      <c r="AC20" s="20"/>
      <c r="AD20" s="20"/>
      <c r="AE20" s="20"/>
      <c r="AF20" s="20"/>
      <c r="AG20" s="20"/>
      <c r="AH20" s="20"/>
      <c r="AI20" s="20"/>
      <c r="AJ20" s="20"/>
      <c r="AK20" s="20"/>
      <c r="AL20" s="20"/>
      <c r="AM20" s="20"/>
      <c r="AN20" s="20"/>
      <c r="AO20" s="20"/>
      <c r="AP20" s="20"/>
      <c r="AQ20" s="89"/>
      <c r="AR20" s="89"/>
      <c r="AS20" s="161"/>
      <c r="AT20" s="161"/>
      <c r="AU20" s="161"/>
      <c r="AV20" s="28"/>
    </row>
    <row r="21" spans="1:48" x14ac:dyDescent="0.25">
      <c r="A21" s="101" t="str">
        <f>'Input Volunteers'!A21</f>
        <v>Farida Begum</v>
      </c>
      <c r="B21" s="100"/>
      <c r="C21" s="20">
        <v>7</v>
      </c>
      <c r="D21" s="20">
        <v>0</v>
      </c>
      <c r="E21" s="20">
        <v>0</v>
      </c>
      <c r="F21" s="20"/>
      <c r="G21" s="20">
        <v>2</v>
      </c>
      <c r="H21" s="29">
        <f>SUM(C21:G21)</f>
        <v>9</v>
      </c>
      <c r="I21" s="20" t="s">
        <v>20</v>
      </c>
      <c r="J21" s="20">
        <v>9</v>
      </c>
      <c r="K21" s="20"/>
      <c r="L21" s="20"/>
      <c r="M21" s="20"/>
      <c r="N21" s="20"/>
      <c r="O21" s="20"/>
      <c r="P21" s="20"/>
      <c r="Q21" s="20"/>
      <c r="R21" s="20"/>
      <c r="S21" s="20"/>
      <c r="T21" s="20" t="s">
        <v>18</v>
      </c>
      <c r="U21" s="20">
        <f>'Client contacts'!B57</f>
        <v>0</v>
      </c>
      <c r="V21" s="20">
        <f>SUM(O21:S21)</f>
        <v>0</v>
      </c>
      <c r="W21" s="20" t="s">
        <v>18</v>
      </c>
      <c r="X21" s="20">
        <v>5</v>
      </c>
      <c r="Y21" s="20">
        <v>6</v>
      </c>
      <c r="Z21" s="20">
        <v>2</v>
      </c>
      <c r="AA21" s="20">
        <v>8</v>
      </c>
      <c r="AB21" s="20">
        <v>2</v>
      </c>
      <c r="AC21" s="20">
        <v>6</v>
      </c>
      <c r="AD21" s="20">
        <v>2</v>
      </c>
      <c r="AE21" s="20">
        <v>8</v>
      </c>
      <c r="AF21" s="20">
        <v>8</v>
      </c>
      <c r="AG21" s="20">
        <v>9</v>
      </c>
      <c r="AH21" s="20">
        <v>5</v>
      </c>
      <c r="AI21" s="20">
        <v>9</v>
      </c>
      <c r="AJ21" s="20">
        <v>1</v>
      </c>
      <c r="AK21" s="20">
        <v>1</v>
      </c>
      <c r="AL21" s="20">
        <v>4</v>
      </c>
      <c r="AM21" s="20">
        <v>9</v>
      </c>
      <c r="AN21" s="20"/>
      <c r="AO21" s="20"/>
      <c r="AP21" s="20"/>
      <c r="AQ21" s="89"/>
      <c r="AR21" s="89" t="s">
        <v>19</v>
      </c>
      <c r="AS21" s="161">
        <v>1</v>
      </c>
      <c r="AT21" s="161">
        <v>1</v>
      </c>
      <c r="AU21" s="161"/>
      <c r="AV21" s="28">
        <v>9</v>
      </c>
    </row>
    <row r="22" spans="1:48" x14ac:dyDescent="0.25">
      <c r="A22" s="101" t="str">
        <f>'Input Volunteers'!A22</f>
        <v>Tahera Sultana</v>
      </c>
      <c r="B22" s="100"/>
      <c r="C22" s="20">
        <v>0</v>
      </c>
      <c r="D22" s="20">
        <v>0</v>
      </c>
      <c r="E22" s="20">
        <v>0</v>
      </c>
      <c r="F22" s="20">
        <v>0</v>
      </c>
      <c r="G22" s="20">
        <v>0</v>
      </c>
      <c r="H22" s="29">
        <f t="shared" si="0"/>
        <v>0</v>
      </c>
      <c r="I22" s="20"/>
      <c r="J22" s="20"/>
      <c r="K22" s="20"/>
      <c r="L22" s="20"/>
      <c r="M22" s="20"/>
      <c r="N22" s="20"/>
      <c r="O22" s="20"/>
      <c r="P22" s="20"/>
      <c r="Q22" s="20"/>
      <c r="R22" s="20"/>
      <c r="S22" s="20"/>
      <c r="T22" s="20"/>
      <c r="U22" s="20">
        <f>'Client contacts'!B23</f>
        <v>0</v>
      </c>
      <c r="V22" s="20">
        <f t="shared" si="1"/>
        <v>0</v>
      </c>
      <c r="W22" s="20"/>
      <c r="X22" s="20"/>
      <c r="Y22" s="20"/>
      <c r="Z22" s="20"/>
      <c r="AA22" s="20"/>
      <c r="AB22" s="20"/>
      <c r="AC22" s="20"/>
      <c r="AD22" s="20"/>
      <c r="AE22" s="20"/>
      <c r="AF22" s="20"/>
      <c r="AG22" s="20"/>
      <c r="AH22" s="20"/>
      <c r="AI22" s="20"/>
      <c r="AJ22" s="20"/>
      <c r="AK22" s="20"/>
      <c r="AL22" s="20"/>
      <c r="AM22" s="20"/>
      <c r="AN22" s="20"/>
      <c r="AO22" s="20"/>
      <c r="AP22" s="20"/>
      <c r="AQ22" s="89"/>
      <c r="AR22" s="89"/>
      <c r="AS22" s="161"/>
      <c r="AT22" s="161"/>
      <c r="AU22" s="161"/>
      <c r="AV22" s="28"/>
    </row>
    <row r="23" spans="1:48" x14ac:dyDescent="0.25">
      <c r="A23" s="101" t="str">
        <f>'Input Volunteers'!A23</f>
        <v>Xu Ping Fricker</v>
      </c>
      <c r="B23" s="100"/>
      <c r="C23" s="20">
        <v>0</v>
      </c>
      <c r="D23" s="20">
        <v>0</v>
      </c>
      <c r="E23" s="20">
        <v>0</v>
      </c>
      <c r="F23" s="20">
        <v>0</v>
      </c>
      <c r="G23" s="20">
        <v>0</v>
      </c>
      <c r="H23" s="29">
        <f t="shared" si="0"/>
        <v>0</v>
      </c>
      <c r="I23" s="20"/>
      <c r="J23" s="20"/>
      <c r="K23" s="20"/>
      <c r="L23" s="20"/>
      <c r="M23" s="20"/>
      <c r="N23" s="20"/>
      <c r="O23" s="20"/>
      <c r="P23" s="20"/>
      <c r="Q23" s="20"/>
      <c r="R23" s="20"/>
      <c r="S23" s="20"/>
      <c r="T23" s="20"/>
      <c r="U23" s="20">
        <f>'Client contacts'!B24</f>
        <v>0</v>
      </c>
      <c r="V23" s="20">
        <f t="shared" si="1"/>
        <v>0</v>
      </c>
      <c r="W23" s="20"/>
      <c r="X23" s="20"/>
      <c r="Y23" s="20"/>
      <c r="Z23" s="20"/>
      <c r="AA23" s="20"/>
      <c r="AB23" s="20"/>
      <c r="AC23" s="20"/>
      <c r="AD23" s="20"/>
      <c r="AE23" s="20"/>
      <c r="AF23" s="20"/>
      <c r="AG23" s="20"/>
      <c r="AH23" s="20"/>
      <c r="AI23" s="20"/>
      <c r="AJ23" s="20"/>
      <c r="AK23" s="20"/>
      <c r="AL23" s="20"/>
      <c r="AM23" s="20"/>
      <c r="AN23" s="20"/>
      <c r="AO23" s="20"/>
      <c r="AP23" s="20"/>
      <c r="AQ23" s="89"/>
      <c r="AR23" s="89"/>
      <c r="AS23" s="161"/>
      <c r="AT23" s="161"/>
      <c r="AU23" s="161"/>
      <c r="AV23" s="28"/>
    </row>
    <row r="24" spans="1:48" x14ac:dyDescent="0.25">
      <c r="A24" s="101" t="str">
        <f>'Input Volunteers'!A24</f>
        <v>Taslima Rekha</v>
      </c>
      <c r="B24" s="100"/>
      <c r="C24" s="20">
        <v>7</v>
      </c>
      <c r="D24" s="20">
        <v>0</v>
      </c>
      <c r="E24" s="20">
        <v>1</v>
      </c>
      <c r="F24" s="20">
        <v>3</v>
      </c>
      <c r="G24" s="20">
        <v>0</v>
      </c>
      <c r="H24" s="29">
        <f t="shared" si="0"/>
        <v>11</v>
      </c>
      <c r="I24" s="20" t="s">
        <v>20</v>
      </c>
      <c r="J24" s="20">
        <v>8</v>
      </c>
      <c r="K24" s="20"/>
      <c r="L24" s="20">
        <v>6</v>
      </c>
      <c r="M24" s="20">
        <v>6</v>
      </c>
      <c r="N24" s="20"/>
      <c r="O24" s="20"/>
      <c r="P24" s="20"/>
      <c r="Q24" s="20"/>
      <c r="R24" s="20"/>
      <c r="S24" s="20"/>
      <c r="T24" s="20" t="s">
        <v>18</v>
      </c>
      <c r="U24" s="20">
        <f>'Client contacts'!B25</f>
        <v>36</v>
      </c>
      <c r="V24" s="20">
        <f t="shared" si="1"/>
        <v>0</v>
      </c>
      <c r="W24" s="20" t="s">
        <v>18</v>
      </c>
      <c r="X24" s="20">
        <v>4</v>
      </c>
      <c r="Y24" s="20" t="s">
        <v>456</v>
      </c>
      <c r="Z24" s="20">
        <v>6</v>
      </c>
      <c r="AA24" s="20">
        <v>6</v>
      </c>
      <c r="AB24" s="20">
        <v>6</v>
      </c>
      <c r="AC24" s="20">
        <v>6</v>
      </c>
      <c r="AD24" s="20">
        <v>6</v>
      </c>
      <c r="AE24" s="20">
        <v>6</v>
      </c>
      <c r="AF24" s="20">
        <v>6</v>
      </c>
      <c r="AG24" s="20">
        <v>6</v>
      </c>
      <c r="AH24" s="20">
        <v>6</v>
      </c>
      <c r="AI24" s="20">
        <v>6</v>
      </c>
      <c r="AJ24" s="20">
        <v>6</v>
      </c>
      <c r="AK24" s="20">
        <v>6</v>
      </c>
      <c r="AL24" s="20">
        <v>3</v>
      </c>
      <c r="AM24" s="20">
        <v>6</v>
      </c>
      <c r="AN24" s="20"/>
      <c r="AO24" s="20"/>
      <c r="AP24" s="20"/>
      <c r="AQ24" s="89"/>
      <c r="AR24" s="89" t="s">
        <v>19</v>
      </c>
      <c r="AS24" s="161">
        <v>2</v>
      </c>
      <c r="AT24" s="161">
        <v>1</v>
      </c>
      <c r="AU24" s="161">
        <v>8</v>
      </c>
      <c r="AV24" s="28">
        <v>8</v>
      </c>
    </row>
    <row r="25" spans="1:48" x14ac:dyDescent="0.25">
      <c r="A25" s="101" t="str">
        <f>'Input Volunteers'!A25</f>
        <v>Zheng Wang</v>
      </c>
      <c r="B25" s="100"/>
      <c r="C25" s="20">
        <v>0</v>
      </c>
      <c r="D25" s="20">
        <v>0</v>
      </c>
      <c r="E25" s="20">
        <v>0</v>
      </c>
      <c r="F25" s="20">
        <v>0</v>
      </c>
      <c r="G25" s="20">
        <v>0</v>
      </c>
      <c r="H25" s="29">
        <f t="shared" si="0"/>
        <v>0</v>
      </c>
      <c r="I25" s="20"/>
      <c r="J25" s="20"/>
      <c r="K25" s="20"/>
      <c r="L25" s="20"/>
      <c r="M25" s="20"/>
      <c r="N25" s="20"/>
      <c r="O25" s="20"/>
      <c r="P25" s="20"/>
      <c r="Q25" s="20"/>
      <c r="R25" s="20"/>
      <c r="S25" s="20"/>
      <c r="T25" s="20"/>
      <c r="U25" s="20">
        <f>'Client contacts'!B26</f>
        <v>6</v>
      </c>
      <c r="V25" s="20">
        <f t="shared" si="1"/>
        <v>0</v>
      </c>
      <c r="W25" s="20"/>
      <c r="X25" s="20"/>
      <c r="Y25" s="20"/>
      <c r="Z25" s="20"/>
      <c r="AA25" s="20"/>
      <c r="AB25" s="20"/>
      <c r="AC25" s="20"/>
      <c r="AD25" s="20"/>
      <c r="AE25" s="20"/>
      <c r="AF25" s="20"/>
      <c r="AG25" s="20"/>
      <c r="AH25" s="20"/>
      <c r="AI25" s="20"/>
      <c r="AJ25" s="20"/>
      <c r="AK25" s="20"/>
      <c r="AL25" s="20"/>
      <c r="AM25" s="20"/>
      <c r="AN25" s="20"/>
      <c r="AO25" s="20"/>
      <c r="AP25" s="20"/>
      <c r="AQ25" s="89"/>
      <c r="AR25" s="89"/>
      <c r="AS25" s="161"/>
      <c r="AT25" s="161"/>
      <c r="AU25" s="161"/>
      <c r="AV25" s="28"/>
    </row>
    <row r="26" spans="1:48" x14ac:dyDescent="0.25">
      <c r="A26" s="101" t="str">
        <f>'Input Volunteers'!A26</f>
        <v>Minfeng Qian</v>
      </c>
      <c r="B26" s="100"/>
      <c r="C26" s="20">
        <v>0</v>
      </c>
      <c r="D26" s="20">
        <v>0</v>
      </c>
      <c r="E26" s="20">
        <v>0</v>
      </c>
      <c r="F26" s="20">
        <v>0</v>
      </c>
      <c r="G26" s="20">
        <v>0</v>
      </c>
      <c r="H26" s="29">
        <f t="shared" si="0"/>
        <v>0</v>
      </c>
      <c r="I26" s="20"/>
      <c r="J26" s="20"/>
      <c r="K26" s="20"/>
      <c r="L26" s="20"/>
      <c r="M26" s="20"/>
      <c r="N26" s="20"/>
      <c r="O26" s="20"/>
      <c r="P26" s="20"/>
      <c r="Q26" s="20"/>
      <c r="R26" s="20"/>
      <c r="S26" s="20"/>
      <c r="T26" s="20"/>
      <c r="U26" s="20">
        <f>'Client contacts'!B27</f>
        <v>0</v>
      </c>
      <c r="V26" s="20">
        <f t="shared" si="1"/>
        <v>0</v>
      </c>
      <c r="W26" s="20"/>
      <c r="X26" s="20"/>
      <c r="Y26" s="20"/>
      <c r="Z26" s="20"/>
      <c r="AA26" s="20"/>
      <c r="AB26" s="20"/>
      <c r="AC26" s="20"/>
      <c r="AD26" s="20"/>
      <c r="AE26" s="20"/>
      <c r="AF26" s="20"/>
      <c r="AG26" s="20"/>
      <c r="AH26" s="20"/>
      <c r="AI26" s="20"/>
      <c r="AJ26" s="20"/>
      <c r="AK26" s="20"/>
      <c r="AL26" s="20"/>
      <c r="AM26" s="20"/>
      <c r="AN26" s="20"/>
      <c r="AO26" s="20"/>
      <c r="AP26" s="20"/>
      <c r="AQ26" s="89"/>
      <c r="AR26" s="89"/>
      <c r="AS26" s="161"/>
      <c r="AT26" s="161"/>
      <c r="AU26" s="161"/>
      <c r="AV26" s="28"/>
    </row>
    <row r="27" spans="1:48" x14ac:dyDescent="0.25">
      <c r="A27" s="101" t="str">
        <f>'Input Volunteers'!A27</f>
        <v>Tahira Datoo</v>
      </c>
      <c r="B27" s="100"/>
      <c r="C27" s="20">
        <v>6</v>
      </c>
      <c r="D27" s="20">
        <v>4</v>
      </c>
      <c r="E27" s="20">
        <v>4</v>
      </c>
      <c r="F27" s="20">
        <v>4</v>
      </c>
      <c r="G27" s="20">
        <v>0</v>
      </c>
      <c r="H27" s="29">
        <f t="shared" si="0"/>
        <v>18</v>
      </c>
      <c r="I27" s="20" t="s">
        <v>20</v>
      </c>
      <c r="J27" s="20">
        <v>8</v>
      </c>
      <c r="K27" s="20">
        <v>8</v>
      </c>
      <c r="L27" s="20"/>
      <c r="M27" s="20"/>
      <c r="N27" s="20"/>
      <c r="O27" s="20">
        <v>52</v>
      </c>
      <c r="P27" s="20">
        <v>26</v>
      </c>
      <c r="Q27" s="20"/>
      <c r="R27" s="20"/>
      <c r="S27" s="20">
        <v>4</v>
      </c>
      <c r="T27" s="20" t="s">
        <v>18</v>
      </c>
      <c r="U27" s="20">
        <f>'Client contacts'!B28</f>
        <v>128</v>
      </c>
      <c r="V27" s="20">
        <f t="shared" si="1"/>
        <v>82</v>
      </c>
      <c r="W27" s="20" t="s">
        <v>20</v>
      </c>
      <c r="X27" s="20">
        <v>4</v>
      </c>
      <c r="Y27" s="20" t="s">
        <v>456</v>
      </c>
      <c r="Z27" s="20">
        <v>2</v>
      </c>
      <c r="AA27" s="20">
        <v>8</v>
      </c>
      <c r="AB27" s="20">
        <v>2</v>
      </c>
      <c r="AC27" s="20">
        <v>4</v>
      </c>
      <c r="AD27" s="20">
        <v>2</v>
      </c>
      <c r="AE27" s="20">
        <v>6</v>
      </c>
      <c r="AF27" s="20">
        <v>2</v>
      </c>
      <c r="AG27" s="20">
        <v>6</v>
      </c>
      <c r="AH27" s="20">
        <v>2</v>
      </c>
      <c r="AI27" s="20">
        <v>6</v>
      </c>
      <c r="AJ27" s="20">
        <v>2</v>
      </c>
      <c r="AK27" s="20">
        <v>6</v>
      </c>
      <c r="AL27" s="20">
        <v>8</v>
      </c>
      <c r="AM27" s="20">
        <v>6</v>
      </c>
      <c r="AN27" s="20"/>
      <c r="AO27" s="20" t="s">
        <v>20</v>
      </c>
      <c r="AP27" s="20"/>
      <c r="AQ27" s="89" t="s">
        <v>20</v>
      </c>
      <c r="AR27" s="89"/>
      <c r="AS27" s="161">
        <v>1</v>
      </c>
      <c r="AT27" s="161">
        <v>1</v>
      </c>
      <c r="AU27" s="161">
        <v>8</v>
      </c>
      <c r="AV27" s="28">
        <v>8</v>
      </c>
    </row>
    <row r="28" spans="1:48" x14ac:dyDescent="0.25">
      <c r="A28" s="101" t="str">
        <f>'Input Volunteers'!A28</f>
        <v>Sumera Khan</v>
      </c>
      <c r="B28" s="100"/>
      <c r="C28" s="20">
        <v>8</v>
      </c>
      <c r="D28" s="20">
        <v>0</v>
      </c>
      <c r="E28" s="20">
        <v>4</v>
      </c>
      <c r="F28" s="20">
        <v>4</v>
      </c>
      <c r="G28" s="20">
        <v>8</v>
      </c>
      <c r="H28" s="29">
        <f t="shared" si="0"/>
        <v>24</v>
      </c>
      <c r="I28" s="20" t="s">
        <v>20</v>
      </c>
      <c r="J28" s="20">
        <v>9</v>
      </c>
      <c r="K28" s="20"/>
      <c r="L28" s="20"/>
      <c r="M28" s="20"/>
      <c r="N28" s="20">
        <v>9</v>
      </c>
      <c r="O28" s="20">
        <v>5</v>
      </c>
      <c r="P28" s="20">
        <v>4</v>
      </c>
      <c r="Q28" s="20"/>
      <c r="R28" s="20">
        <v>1</v>
      </c>
      <c r="S28" s="20"/>
      <c r="T28" s="20" t="s">
        <v>20</v>
      </c>
      <c r="U28" s="20">
        <f>'Client contacts'!B29</f>
        <v>6</v>
      </c>
      <c r="V28" s="20">
        <f t="shared" si="1"/>
        <v>10</v>
      </c>
      <c r="W28" s="20" t="s">
        <v>20</v>
      </c>
      <c r="X28" s="20">
        <v>1</v>
      </c>
      <c r="Y28" s="20" t="s">
        <v>456</v>
      </c>
      <c r="Z28" s="20">
        <v>5</v>
      </c>
      <c r="AA28" s="20">
        <v>9</v>
      </c>
      <c r="AB28" s="20">
        <v>9</v>
      </c>
      <c r="AC28" s="20">
        <v>9</v>
      </c>
      <c r="AD28" s="20">
        <v>5</v>
      </c>
      <c r="AE28" s="20">
        <v>9</v>
      </c>
      <c r="AF28" s="20">
        <v>5</v>
      </c>
      <c r="AG28" s="20">
        <v>9</v>
      </c>
      <c r="AH28" s="20">
        <v>5</v>
      </c>
      <c r="AI28" s="20">
        <v>5</v>
      </c>
      <c r="AJ28" s="20">
        <v>5</v>
      </c>
      <c r="AK28" s="20">
        <v>9</v>
      </c>
      <c r="AL28" s="20">
        <v>6</v>
      </c>
      <c r="AM28" s="20">
        <v>9</v>
      </c>
      <c r="AN28" s="20"/>
      <c r="AO28" s="20"/>
      <c r="AP28" s="20"/>
      <c r="AQ28" s="89" t="s">
        <v>20</v>
      </c>
      <c r="AR28" s="89"/>
      <c r="AS28" s="161">
        <v>4</v>
      </c>
      <c r="AT28" s="161">
        <v>1</v>
      </c>
      <c r="AU28" s="161">
        <v>9</v>
      </c>
      <c r="AV28" s="28">
        <v>9</v>
      </c>
    </row>
    <row r="29" spans="1:48" x14ac:dyDescent="0.25">
      <c r="A29" s="101" t="str">
        <f>'Input Volunteers'!A29</f>
        <v>Lucky Begum</v>
      </c>
      <c r="B29" s="100"/>
      <c r="C29" s="20">
        <v>8</v>
      </c>
      <c r="D29" s="20">
        <v>0</v>
      </c>
      <c r="E29" s="20">
        <v>6</v>
      </c>
      <c r="F29" s="20">
        <v>4</v>
      </c>
      <c r="G29" s="20">
        <v>4</v>
      </c>
      <c r="H29" s="29">
        <f t="shared" si="0"/>
        <v>22</v>
      </c>
      <c r="I29" s="20" t="s">
        <v>20</v>
      </c>
      <c r="J29" s="20">
        <v>9</v>
      </c>
      <c r="K29" s="20"/>
      <c r="L29" s="20">
        <v>9</v>
      </c>
      <c r="M29" s="20">
        <v>9</v>
      </c>
      <c r="N29" s="20"/>
      <c r="O29" s="20"/>
      <c r="P29" s="20">
        <v>5</v>
      </c>
      <c r="Q29" s="20"/>
      <c r="R29" s="20">
        <v>5</v>
      </c>
      <c r="S29" s="20">
        <v>5</v>
      </c>
      <c r="T29" s="20" t="s">
        <v>18</v>
      </c>
      <c r="U29" s="20">
        <f>'Client contacts'!B30</f>
        <v>6</v>
      </c>
      <c r="V29" s="20">
        <f t="shared" si="1"/>
        <v>15</v>
      </c>
      <c r="W29" s="20" t="s">
        <v>18</v>
      </c>
      <c r="X29" s="20">
        <v>10</v>
      </c>
      <c r="Y29" s="20">
        <v>12</v>
      </c>
      <c r="Z29" s="20">
        <v>5</v>
      </c>
      <c r="AA29" s="20">
        <v>9</v>
      </c>
      <c r="AB29" s="20">
        <v>5</v>
      </c>
      <c r="AC29" s="20">
        <v>9</v>
      </c>
      <c r="AD29" s="20">
        <v>5</v>
      </c>
      <c r="AE29" s="20">
        <v>9</v>
      </c>
      <c r="AF29" s="20">
        <v>5</v>
      </c>
      <c r="AG29" s="20">
        <v>5</v>
      </c>
      <c r="AH29" s="20">
        <v>5</v>
      </c>
      <c r="AI29" s="20">
        <v>5</v>
      </c>
      <c r="AJ29" s="20">
        <v>5</v>
      </c>
      <c r="AK29" s="20">
        <v>5</v>
      </c>
      <c r="AL29" s="20">
        <v>1</v>
      </c>
      <c r="AM29" s="20">
        <v>5</v>
      </c>
      <c r="AN29" s="20"/>
      <c r="AO29" s="20"/>
      <c r="AP29" s="20"/>
      <c r="AQ29" s="89"/>
      <c r="AR29" s="89"/>
      <c r="AS29" s="161">
        <v>4</v>
      </c>
      <c r="AT29" s="161">
        <v>1</v>
      </c>
      <c r="AU29" s="161">
        <v>9</v>
      </c>
      <c r="AV29" s="28">
        <v>9</v>
      </c>
    </row>
    <row r="30" spans="1:48" x14ac:dyDescent="0.25">
      <c r="A30" s="101" t="str">
        <f>'Input Volunteers'!A30</f>
        <v>Runa Laila</v>
      </c>
      <c r="B30" s="100"/>
      <c r="C30" s="20">
        <v>7</v>
      </c>
      <c r="D30" s="20">
        <v>0</v>
      </c>
      <c r="E30" s="20">
        <v>0</v>
      </c>
      <c r="F30" s="20">
        <v>0</v>
      </c>
      <c r="G30" s="20">
        <v>0</v>
      </c>
      <c r="H30" s="29">
        <f t="shared" si="0"/>
        <v>7</v>
      </c>
      <c r="I30" s="20" t="s">
        <v>20</v>
      </c>
      <c r="J30" s="20">
        <v>9</v>
      </c>
      <c r="K30" s="20"/>
      <c r="L30" s="20"/>
      <c r="M30" s="20"/>
      <c r="N30" s="20"/>
      <c r="O30" s="20"/>
      <c r="P30" s="20"/>
      <c r="Q30" s="20"/>
      <c r="R30" s="20"/>
      <c r="S30" s="20"/>
      <c r="T30" s="20"/>
      <c r="U30" s="20">
        <f>'Client contacts'!B31</f>
        <v>12</v>
      </c>
      <c r="V30" s="20">
        <f t="shared" si="1"/>
        <v>0</v>
      </c>
      <c r="W30" s="20"/>
      <c r="X30" s="20">
        <v>4</v>
      </c>
      <c r="Y30" s="20">
        <v>6</v>
      </c>
      <c r="Z30" s="20">
        <v>5</v>
      </c>
      <c r="AA30" s="20">
        <v>9</v>
      </c>
      <c r="AB30" s="20">
        <v>6</v>
      </c>
      <c r="AC30" s="20">
        <v>8</v>
      </c>
      <c r="AD30" s="20">
        <v>9</v>
      </c>
      <c r="AE30" s="20">
        <v>9</v>
      </c>
      <c r="AF30" s="20">
        <v>5</v>
      </c>
      <c r="AG30" s="20">
        <v>9</v>
      </c>
      <c r="AH30" s="20">
        <v>5</v>
      </c>
      <c r="AI30" s="20">
        <v>9</v>
      </c>
      <c r="AJ30" s="20">
        <v>5</v>
      </c>
      <c r="AK30" s="20">
        <v>5</v>
      </c>
      <c r="AL30" s="20">
        <v>1</v>
      </c>
      <c r="AM30" s="20">
        <v>9</v>
      </c>
      <c r="AN30" s="20"/>
      <c r="AO30" s="20"/>
      <c r="AP30" s="20"/>
      <c r="AQ30" s="89"/>
      <c r="AR30" s="89"/>
      <c r="AS30" s="161">
        <v>4</v>
      </c>
      <c r="AT30" s="161">
        <v>1</v>
      </c>
      <c r="AU30" s="161">
        <v>9</v>
      </c>
      <c r="AV30" s="28">
        <v>9</v>
      </c>
    </row>
    <row r="31" spans="1:48" x14ac:dyDescent="0.25">
      <c r="A31" s="101" t="str">
        <f>'Input Volunteers'!A31</f>
        <v>Khaleda Begum</v>
      </c>
      <c r="B31" s="100"/>
      <c r="C31" s="20">
        <v>7</v>
      </c>
      <c r="D31" s="20">
        <v>0</v>
      </c>
      <c r="E31" s="20">
        <v>4</v>
      </c>
      <c r="F31" s="20">
        <v>4</v>
      </c>
      <c r="G31" s="20"/>
      <c r="H31" s="29">
        <f t="shared" si="0"/>
        <v>15</v>
      </c>
      <c r="I31" s="20" t="s">
        <v>20</v>
      </c>
      <c r="J31" s="20">
        <v>9</v>
      </c>
      <c r="K31" s="20"/>
      <c r="L31" s="20"/>
      <c r="M31" s="20">
        <v>8</v>
      </c>
      <c r="N31" s="20"/>
      <c r="O31" s="20"/>
      <c r="P31" s="20"/>
      <c r="Q31" s="20"/>
      <c r="R31" s="20"/>
      <c r="S31" s="20"/>
      <c r="T31" s="20" t="s">
        <v>20</v>
      </c>
      <c r="U31" s="20">
        <f>'Client contacts'!B32</f>
        <v>2</v>
      </c>
      <c r="V31" s="20">
        <f t="shared" si="1"/>
        <v>0</v>
      </c>
      <c r="W31" s="20" t="s">
        <v>20</v>
      </c>
      <c r="X31" s="20">
        <v>8</v>
      </c>
      <c r="Y31" s="20">
        <v>17</v>
      </c>
      <c r="Z31" s="20">
        <v>7</v>
      </c>
      <c r="AA31" s="20">
        <v>8</v>
      </c>
      <c r="AB31" s="20">
        <v>6</v>
      </c>
      <c r="AC31" s="20">
        <v>7</v>
      </c>
      <c r="AD31" s="20">
        <v>6</v>
      </c>
      <c r="AE31" s="20">
        <v>7</v>
      </c>
      <c r="AF31" s="20">
        <v>6</v>
      </c>
      <c r="AG31" s="20">
        <v>8</v>
      </c>
      <c r="AH31" s="20">
        <v>7</v>
      </c>
      <c r="AI31" s="20">
        <v>8</v>
      </c>
      <c r="AJ31" s="20">
        <v>5</v>
      </c>
      <c r="AK31" s="20">
        <v>6</v>
      </c>
      <c r="AL31" s="20">
        <v>3</v>
      </c>
      <c r="AM31" s="20">
        <v>8</v>
      </c>
      <c r="AN31" s="20" t="s">
        <v>20</v>
      </c>
      <c r="AO31" s="20"/>
      <c r="AP31" s="20" t="s">
        <v>20</v>
      </c>
      <c r="AQ31" s="89"/>
      <c r="AR31" s="89"/>
      <c r="AS31" s="161">
        <v>1</v>
      </c>
      <c r="AT31" s="161">
        <v>1</v>
      </c>
      <c r="AU31" s="161">
        <v>7</v>
      </c>
      <c r="AV31" s="28">
        <v>6</v>
      </c>
    </row>
    <row r="32" spans="1:48" x14ac:dyDescent="0.25">
      <c r="A32" s="101" t="str">
        <f>'Input Volunteers'!A32</f>
        <v>Zakiya Rashid Chowdhury</v>
      </c>
      <c r="B32" s="100"/>
      <c r="C32" s="20">
        <v>8</v>
      </c>
      <c r="D32" s="20">
        <v>0</v>
      </c>
      <c r="E32" s="20">
        <v>4</v>
      </c>
      <c r="F32" s="20">
        <v>0</v>
      </c>
      <c r="G32" s="20">
        <v>4</v>
      </c>
      <c r="H32" s="29">
        <f t="shared" si="0"/>
        <v>16</v>
      </c>
      <c r="I32" s="20" t="s">
        <v>20</v>
      </c>
      <c r="J32" s="20">
        <v>9</v>
      </c>
      <c r="K32" s="20">
        <v>9</v>
      </c>
      <c r="L32" s="20">
        <v>9</v>
      </c>
      <c r="M32" s="20"/>
      <c r="N32" s="20">
        <v>9</v>
      </c>
      <c r="O32" s="20">
        <v>50</v>
      </c>
      <c r="P32" s="20">
        <v>12</v>
      </c>
      <c r="Q32" s="20">
        <v>2</v>
      </c>
      <c r="R32" s="20"/>
      <c r="S32" s="20">
        <v>40</v>
      </c>
      <c r="T32" s="20" t="s">
        <v>18</v>
      </c>
      <c r="U32" s="20">
        <f>'Client contacts'!B33</f>
        <v>19</v>
      </c>
      <c r="V32" s="20">
        <f t="shared" si="1"/>
        <v>104</v>
      </c>
      <c r="W32" s="20" t="s">
        <v>20</v>
      </c>
      <c r="X32" s="20">
        <v>6</v>
      </c>
      <c r="Y32" s="20">
        <v>15</v>
      </c>
      <c r="Z32" s="20">
        <v>5</v>
      </c>
      <c r="AA32" s="20">
        <v>9</v>
      </c>
      <c r="AB32" s="20">
        <v>5</v>
      </c>
      <c r="AC32" s="20">
        <v>9</v>
      </c>
      <c r="AD32" s="20">
        <v>9</v>
      </c>
      <c r="AE32" s="20">
        <v>9</v>
      </c>
      <c r="AF32" s="20">
        <v>9</v>
      </c>
      <c r="AG32" s="20">
        <v>9</v>
      </c>
      <c r="AH32" s="20">
        <v>5</v>
      </c>
      <c r="AI32" s="20">
        <v>9</v>
      </c>
      <c r="AJ32" s="20">
        <v>5</v>
      </c>
      <c r="AK32" s="20">
        <v>9</v>
      </c>
      <c r="AL32" s="20">
        <v>6</v>
      </c>
      <c r="AM32" s="20">
        <v>9</v>
      </c>
      <c r="AN32" s="20"/>
      <c r="AO32" s="20"/>
      <c r="AP32" s="20"/>
      <c r="AQ32" s="89" t="s">
        <v>20</v>
      </c>
      <c r="AR32" s="89"/>
      <c r="AS32" s="161">
        <v>1</v>
      </c>
      <c r="AT32" s="161">
        <v>1</v>
      </c>
      <c r="AU32" s="161">
        <v>9</v>
      </c>
      <c r="AV32" s="28">
        <v>9</v>
      </c>
    </row>
    <row r="33" spans="1:48" x14ac:dyDescent="0.25">
      <c r="A33" s="101" t="str">
        <f>'Input Volunteers'!A33</f>
        <v>Sara Hawnaz (Ibrahim)</v>
      </c>
      <c r="B33" s="100"/>
      <c r="C33" s="20">
        <v>0</v>
      </c>
      <c r="D33" s="20">
        <v>0</v>
      </c>
      <c r="E33" s="20">
        <v>0</v>
      </c>
      <c r="F33" s="20">
        <v>0</v>
      </c>
      <c r="G33" s="20">
        <v>0</v>
      </c>
      <c r="H33" s="29">
        <f t="shared" si="0"/>
        <v>0</v>
      </c>
      <c r="I33" s="20"/>
      <c r="J33" s="20"/>
      <c r="K33" s="20"/>
      <c r="L33" s="20"/>
      <c r="M33" s="20"/>
      <c r="N33" s="20"/>
      <c r="O33" s="20"/>
      <c r="P33" s="20"/>
      <c r="Q33" s="20"/>
      <c r="R33" s="20"/>
      <c r="S33" s="20"/>
      <c r="T33" s="20"/>
      <c r="U33" s="20">
        <f>'Client contacts'!B34</f>
        <v>0</v>
      </c>
      <c r="V33" s="20">
        <f t="shared" si="1"/>
        <v>0</v>
      </c>
      <c r="W33" s="20"/>
      <c r="X33" s="20"/>
      <c r="Y33" s="20"/>
      <c r="Z33" s="20"/>
      <c r="AA33" s="20"/>
      <c r="AB33" s="20"/>
      <c r="AC33" s="20"/>
      <c r="AD33" s="20"/>
      <c r="AE33" s="20"/>
      <c r="AF33" s="20"/>
      <c r="AG33" s="20"/>
      <c r="AH33" s="20"/>
      <c r="AI33" s="20"/>
      <c r="AJ33" s="20"/>
      <c r="AK33" s="20"/>
      <c r="AL33" s="20"/>
      <c r="AM33" s="20"/>
      <c r="AN33" s="20"/>
      <c r="AO33" s="20"/>
      <c r="AP33" s="20"/>
      <c r="AQ33" s="89"/>
      <c r="AR33" s="89"/>
      <c r="AS33" s="161"/>
      <c r="AT33" s="161"/>
      <c r="AU33" s="161"/>
      <c r="AV33" s="28"/>
    </row>
    <row r="34" spans="1:48" x14ac:dyDescent="0.25">
      <c r="A34" s="101" t="str">
        <f>'Input Volunteers'!A34</f>
        <v>Shuang Tan</v>
      </c>
      <c r="B34" s="100"/>
      <c r="C34" s="20">
        <v>0</v>
      </c>
      <c r="D34" s="20">
        <v>0</v>
      </c>
      <c r="E34" s="20">
        <v>0</v>
      </c>
      <c r="F34" s="20">
        <v>0</v>
      </c>
      <c r="G34" s="20">
        <v>0</v>
      </c>
      <c r="H34" s="29">
        <f t="shared" si="0"/>
        <v>0</v>
      </c>
      <c r="I34" s="20"/>
      <c r="J34" s="20"/>
      <c r="K34" s="20"/>
      <c r="L34" s="20"/>
      <c r="M34" s="20"/>
      <c r="N34" s="20"/>
      <c r="O34" s="20"/>
      <c r="P34" s="20"/>
      <c r="Q34" s="20"/>
      <c r="R34" s="20"/>
      <c r="S34" s="20"/>
      <c r="T34" s="20"/>
      <c r="U34" s="20">
        <f>'Client contacts'!B35</f>
        <v>0</v>
      </c>
      <c r="V34" s="20">
        <f t="shared" si="1"/>
        <v>0</v>
      </c>
      <c r="W34" s="20"/>
      <c r="X34" s="20"/>
      <c r="Y34" s="20"/>
      <c r="Z34" s="20"/>
      <c r="AA34" s="20"/>
      <c r="AB34" s="20"/>
      <c r="AC34" s="20"/>
      <c r="AD34" s="20"/>
      <c r="AE34" s="20"/>
      <c r="AF34" s="20"/>
      <c r="AG34" s="20"/>
      <c r="AH34" s="20"/>
      <c r="AI34" s="20"/>
      <c r="AJ34" s="20"/>
      <c r="AK34" s="20"/>
      <c r="AL34" s="20"/>
      <c r="AM34" s="20"/>
      <c r="AN34" s="20"/>
      <c r="AO34" s="20"/>
      <c r="AP34" s="20"/>
      <c r="AQ34" s="89"/>
      <c r="AR34" s="89"/>
      <c r="AS34" s="161"/>
      <c r="AT34" s="161"/>
      <c r="AU34" s="161"/>
      <c r="AV34" s="28"/>
    </row>
    <row r="35" spans="1:48" x14ac:dyDescent="0.25">
      <c r="A35" s="101" t="str">
        <f>'Input Volunteers'!A35</f>
        <v>Iran Ahmed</v>
      </c>
      <c r="B35" s="100"/>
      <c r="C35" s="20">
        <v>7</v>
      </c>
      <c r="D35" s="20">
        <v>0</v>
      </c>
      <c r="E35" s="20">
        <v>0</v>
      </c>
      <c r="F35" s="20">
        <v>2</v>
      </c>
      <c r="G35" s="20">
        <v>0</v>
      </c>
      <c r="H35" s="29">
        <f t="shared" si="0"/>
        <v>9</v>
      </c>
      <c r="I35" s="20" t="s">
        <v>20</v>
      </c>
      <c r="J35" s="20">
        <v>9</v>
      </c>
      <c r="K35" s="20"/>
      <c r="L35" s="20"/>
      <c r="M35" s="20">
        <v>9</v>
      </c>
      <c r="N35" s="20"/>
      <c r="O35" s="20"/>
      <c r="P35" s="20"/>
      <c r="Q35" s="20"/>
      <c r="R35" s="20"/>
      <c r="S35" s="20"/>
      <c r="T35" s="20"/>
      <c r="U35" s="20">
        <f>'Client contacts'!B36</f>
        <v>0</v>
      </c>
      <c r="V35" s="20">
        <f t="shared" ref="V35:V61" si="2">SUM(O35:S35)</f>
        <v>0</v>
      </c>
      <c r="W35" s="20"/>
      <c r="X35" s="20">
        <v>10</v>
      </c>
      <c r="Y35" s="20">
        <v>17</v>
      </c>
      <c r="Z35" s="20">
        <v>6</v>
      </c>
      <c r="AA35" s="20">
        <v>9</v>
      </c>
      <c r="AB35" s="20">
        <v>7</v>
      </c>
      <c r="AC35" s="20">
        <v>8</v>
      </c>
      <c r="AD35" s="20">
        <v>6</v>
      </c>
      <c r="AE35" s="20">
        <v>7</v>
      </c>
      <c r="AF35" s="20">
        <v>7</v>
      </c>
      <c r="AG35" s="20">
        <v>6</v>
      </c>
      <c r="AH35" s="20">
        <v>4</v>
      </c>
      <c r="AI35" s="20">
        <v>2</v>
      </c>
      <c r="AJ35" s="20">
        <v>2</v>
      </c>
      <c r="AK35" s="20">
        <v>4</v>
      </c>
      <c r="AL35" s="20">
        <v>3</v>
      </c>
      <c r="AM35" s="20">
        <v>8</v>
      </c>
      <c r="AN35" s="20"/>
      <c r="AO35" s="20"/>
      <c r="AP35" s="20"/>
      <c r="AQ35" s="89"/>
      <c r="AR35" s="89"/>
      <c r="AS35" s="161">
        <v>1</v>
      </c>
      <c r="AT35" s="161">
        <v>3</v>
      </c>
      <c r="AU35" s="161">
        <v>8</v>
      </c>
      <c r="AV35" s="28">
        <v>8</v>
      </c>
    </row>
    <row r="36" spans="1:48" x14ac:dyDescent="0.25">
      <c r="A36" s="101" t="str">
        <f>'Input Volunteers'!A36</f>
        <v>Tavga Rasheed</v>
      </c>
      <c r="B36" s="100"/>
      <c r="C36" s="20">
        <v>0</v>
      </c>
      <c r="D36" s="20">
        <v>0</v>
      </c>
      <c r="E36" s="20">
        <v>0</v>
      </c>
      <c r="F36" s="20">
        <v>0</v>
      </c>
      <c r="G36" s="20">
        <v>0</v>
      </c>
      <c r="H36" s="29">
        <f t="shared" si="0"/>
        <v>0</v>
      </c>
      <c r="I36" s="20"/>
      <c r="J36" s="20"/>
      <c r="K36" s="20"/>
      <c r="L36" s="20"/>
      <c r="M36" s="20"/>
      <c r="N36" s="20"/>
      <c r="O36" s="20"/>
      <c r="P36" s="20"/>
      <c r="Q36" s="20"/>
      <c r="R36" s="20"/>
      <c r="S36" s="20"/>
      <c r="T36" s="20"/>
      <c r="U36" s="20">
        <f>'Client contacts'!B37</f>
        <v>0</v>
      </c>
      <c r="V36" s="20">
        <f t="shared" si="2"/>
        <v>0</v>
      </c>
      <c r="W36" s="20"/>
      <c r="X36" s="20"/>
      <c r="Y36" s="20"/>
      <c r="Z36" s="20"/>
      <c r="AA36" s="20"/>
      <c r="AB36" s="20"/>
      <c r="AC36" s="20"/>
      <c r="AD36" s="20"/>
      <c r="AE36" s="20"/>
      <c r="AF36" s="20"/>
      <c r="AG36" s="20"/>
      <c r="AH36" s="20"/>
      <c r="AI36" s="20"/>
      <c r="AJ36" s="20"/>
      <c r="AK36" s="20"/>
      <c r="AL36" s="20"/>
      <c r="AM36" s="20"/>
      <c r="AN36" s="20"/>
      <c r="AO36" s="20"/>
      <c r="AP36" s="20"/>
      <c r="AQ36" s="89"/>
      <c r="AR36" s="89"/>
      <c r="AS36" s="161"/>
      <c r="AT36" s="161"/>
      <c r="AU36" s="161"/>
      <c r="AV36" s="28"/>
    </row>
    <row r="37" spans="1:48" x14ac:dyDescent="0.25">
      <c r="A37" s="101" t="str">
        <f>'Input Volunteers'!A37</f>
        <v>Tamanna Ferdus</v>
      </c>
      <c r="B37" s="100"/>
      <c r="C37" s="20">
        <v>7</v>
      </c>
      <c r="D37" s="20">
        <v>0</v>
      </c>
      <c r="E37" s="20">
        <v>2</v>
      </c>
      <c r="F37" s="20">
        <v>0</v>
      </c>
      <c r="G37" s="20">
        <v>0</v>
      </c>
      <c r="H37" s="29">
        <f t="shared" si="0"/>
        <v>9</v>
      </c>
      <c r="I37" s="20" t="s">
        <v>20</v>
      </c>
      <c r="J37" s="20">
        <v>9</v>
      </c>
      <c r="K37" s="20"/>
      <c r="L37" s="20">
        <v>9</v>
      </c>
      <c r="M37" s="20"/>
      <c r="N37" s="20"/>
      <c r="O37" s="20"/>
      <c r="P37" s="20"/>
      <c r="Q37" s="20"/>
      <c r="R37" s="20"/>
      <c r="S37" s="20"/>
      <c r="T37" s="20" t="s">
        <v>18</v>
      </c>
      <c r="U37" s="20">
        <f>'Client contacts'!B38</f>
        <v>0</v>
      </c>
      <c r="V37" s="20">
        <f t="shared" si="2"/>
        <v>0</v>
      </c>
      <c r="W37" s="20" t="s">
        <v>18</v>
      </c>
      <c r="X37" s="20">
        <v>3</v>
      </c>
      <c r="Y37" s="20">
        <v>3</v>
      </c>
      <c r="Z37" s="20">
        <v>5</v>
      </c>
      <c r="AA37" s="20">
        <v>9</v>
      </c>
      <c r="AB37" s="20">
        <v>5</v>
      </c>
      <c r="AC37" s="20">
        <v>8</v>
      </c>
      <c r="AD37" s="20">
        <v>7</v>
      </c>
      <c r="AE37" s="20">
        <v>9</v>
      </c>
      <c r="AF37" s="20">
        <v>9</v>
      </c>
      <c r="AG37" s="20">
        <v>9</v>
      </c>
      <c r="AH37" s="20">
        <v>5</v>
      </c>
      <c r="AI37" s="20">
        <v>9</v>
      </c>
      <c r="AJ37" s="20">
        <v>1</v>
      </c>
      <c r="AK37" s="20">
        <v>5</v>
      </c>
      <c r="AL37" s="20">
        <v>4</v>
      </c>
      <c r="AM37" s="20">
        <v>9</v>
      </c>
      <c r="AN37" s="20"/>
      <c r="AO37" s="20"/>
      <c r="AP37" s="20"/>
      <c r="AQ37" s="89"/>
      <c r="AR37" s="89"/>
      <c r="AS37" s="161">
        <v>2</v>
      </c>
      <c r="AT37" s="161">
        <v>1</v>
      </c>
      <c r="AU37" s="161">
        <v>9</v>
      </c>
      <c r="AV37" s="28">
        <v>9</v>
      </c>
    </row>
    <row r="38" spans="1:48" x14ac:dyDescent="0.25">
      <c r="A38" s="101" t="str">
        <f>'Input Volunteers'!A38</f>
        <v>Zuhra Zannat Choudhury (Liza)</v>
      </c>
      <c r="B38" s="100"/>
      <c r="C38" s="20">
        <v>7</v>
      </c>
      <c r="D38" s="20">
        <v>0</v>
      </c>
      <c r="E38" s="20">
        <v>0</v>
      </c>
      <c r="F38" s="20">
        <v>3</v>
      </c>
      <c r="G38" s="20">
        <v>1</v>
      </c>
      <c r="H38" s="29">
        <f t="shared" si="0"/>
        <v>11</v>
      </c>
      <c r="I38" s="20" t="s">
        <v>20</v>
      </c>
      <c r="J38" s="20">
        <v>9</v>
      </c>
      <c r="K38" s="20">
        <v>9</v>
      </c>
      <c r="L38" s="20"/>
      <c r="M38" s="20"/>
      <c r="N38" s="20">
        <v>9</v>
      </c>
      <c r="O38" s="20">
        <v>52</v>
      </c>
      <c r="P38" s="20">
        <v>10</v>
      </c>
      <c r="Q38" s="20"/>
      <c r="R38" s="20"/>
      <c r="S38" s="20">
        <v>52</v>
      </c>
      <c r="T38" s="20" t="s">
        <v>20</v>
      </c>
      <c r="U38" s="20">
        <f>'Client contacts'!B39</f>
        <v>14</v>
      </c>
      <c r="V38" s="20">
        <f t="shared" si="2"/>
        <v>114</v>
      </c>
      <c r="W38" s="20" t="s">
        <v>20</v>
      </c>
      <c r="X38" s="20">
        <v>2</v>
      </c>
      <c r="Y38" s="20">
        <v>20</v>
      </c>
      <c r="Z38" s="20">
        <v>5</v>
      </c>
      <c r="AA38" s="20">
        <v>9</v>
      </c>
      <c r="AB38" s="20">
        <v>2</v>
      </c>
      <c r="AC38" s="20">
        <v>5</v>
      </c>
      <c r="AD38" s="20">
        <v>3</v>
      </c>
      <c r="AE38" s="20">
        <v>9</v>
      </c>
      <c r="AF38" s="20">
        <v>5</v>
      </c>
      <c r="AG38" s="20">
        <v>7</v>
      </c>
      <c r="AH38" s="20">
        <v>3</v>
      </c>
      <c r="AI38" s="20">
        <v>5</v>
      </c>
      <c r="AJ38" s="20">
        <v>2</v>
      </c>
      <c r="AK38" s="20">
        <v>5</v>
      </c>
      <c r="AL38" s="20">
        <v>7</v>
      </c>
      <c r="AM38" s="20">
        <v>8</v>
      </c>
      <c r="AN38" s="20"/>
      <c r="AO38" s="20"/>
      <c r="AP38" s="20"/>
      <c r="AQ38" s="89" t="s">
        <v>20</v>
      </c>
      <c r="AR38" s="89"/>
      <c r="AS38" s="161">
        <v>4</v>
      </c>
      <c r="AT38" s="161">
        <v>3</v>
      </c>
      <c r="AU38" s="161">
        <v>5</v>
      </c>
      <c r="AV38" s="28">
        <v>7</v>
      </c>
    </row>
    <row r="39" spans="1:48" x14ac:dyDescent="0.25">
      <c r="A39" s="101" t="str">
        <f>'Input Volunteers'!A39</f>
        <v>Shama Parveen</v>
      </c>
      <c r="B39" s="100"/>
      <c r="C39" s="20">
        <v>7</v>
      </c>
      <c r="D39" s="20">
        <v>0</v>
      </c>
      <c r="E39" s="20">
        <v>0</v>
      </c>
      <c r="F39" s="20">
        <v>2</v>
      </c>
      <c r="G39" s="20">
        <v>0</v>
      </c>
      <c r="H39" s="29">
        <f t="shared" ref="H39:H58" si="3">SUM(C39:G39)</f>
        <v>9</v>
      </c>
      <c r="I39" s="20" t="s">
        <v>20</v>
      </c>
      <c r="J39" s="20">
        <v>9</v>
      </c>
      <c r="K39" s="20"/>
      <c r="L39" s="20"/>
      <c r="M39" s="20">
        <v>9</v>
      </c>
      <c r="N39" s="20"/>
      <c r="O39" s="20"/>
      <c r="P39" s="20"/>
      <c r="Q39" s="20"/>
      <c r="R39" s="20"/>
      <c r="S39" s="20">
        <v>12</v>
      </c>
      <c r="T39" s="20" t="s">
        <v>20</v>
      </c>
      <c r="U39" s="20">
        <f>'Client contacts'!B40</f>
        <v>93</v>
      </c>
      <c r="V39" s="20">
        <f t="shared" si="2"/>
        <v>12</v>
      </c>
      <c r="W39" s="20" t="s">
        <v>20</v>
      </c>
      <c r="X39" s="20">
        <v>5</v>
      </c>
      <c r="Y39" s="20">
        <v>3</v>
      </c>
      <c r="Z39" s="20">
        <v>9</v>
      </c>
      <c r="AA39" s="20">
        <v>9</v>
      </c>
      <c r="AB39" s="20">
        <v>9</v>
      </c>
      <c r="AC39" s="20">
        <v>9</v>
      </c>
      <c r="AD39" s="20">
        <v>9</v>
      </c>
      <c r="AE39" s="20">
        <v>9</v>
      </c>
      <c r="AF39" s="20">
        <v>9</v>
      </c>
      <c r="AG39" s="20">
        <v>9</v>
      </c>
      <c r="AH39" s="20">
        <v>5</v>
      </c>
      <c r="AI39" s="20">
        <v>9</v>
      </c>
      <c r="AJ39" s="20">
        <v>9</v>
      </c>
      <c r="AK39" s="20">
        <v>5</v>
      </c>
      <c r="AL39" s="20">
        <v>8</v>
      </c>
      <c r="AM39" s="20">
        <v>9</v>
      </c>
      <c r="AN39" s="20"/>
      <c r="AO39" s="20"/>
      <c r="AP39" s="20"/>
      <c r="AQ39" s="89" t="s">
        <v>20</v>
      </c>
      <c r="AR39" s="89"/>
      <c r="AS39" s="161">
        <v>1</v>
      </c>
      <c r="AT39" s="161">
        <v>3</v>
      </c>
      <c r="AU39" s="161">
        <v>9</v>
      </c>
      <c r="AV39" s="28">
        <v>9</v>
      </c>
    </row>
    <row r="40" spans="1:48" x14ac:dyDescent="0.25">
      <c r="A40" s="101" t="str">
        <f>'Input Volunteers'!A40</f>
        <v>Gioconda Bolanos Garcia</v>
      </c>
      <c r="B40" s="100"/>
      <c r="C40" s="20">
        <v>7</v>
      </c>
      <c r="D40" s="20">
        <v>0</v>
      </c>
      <c r="E40" s="20">
        <v>0</v>
      </c>
      <c r="F40" s="20">
        <v>2</v>
      </c>
      <c r="G40" s="20">
        <v>0</v>
      </c>
      <c r="H40" s="29">
        <f t="shared" si="3"/>
        <v>9</v>
      </c>
      <c r="I40" s="20" t="s">
        <v>20</v>
      </c>
      <c r="J40" s="20">
        <v>9</v>
      </c>
      <c r="K40" s="20"/>
      <c r="L40" s="20"/>
      <c r="M40" s="20">
        <v>9</v>
      </c>
      <c r="N40" s="20"/>
      <c r="O40" s="20"/>
      <c r="P40" s="20"/>
      <c r="Q40" s="20"/>
      <c r="R40" s="20"/>
      <c r="S40" s="20"/>
      <c r="T40" s="20" t="s">
        <v>18</v>
      </c>
      <c r="U40" s="20">
        <f>'Client contacts'!B41</f>
        <v>0</v>
      </c>
      <c r="V40" s="20">
        <f t="shared" si="2"/>
        <v>0</v>
      </c>
      <c r="W40" s="20" t="s">
        <v>18</v>
      </c>
      <c r="X40" s="20">
        <v>10</v>
      </c>
      <c r="Y40" s="20">
        <v>12</v>
      </c>
      <c r="Z40" s="20">
        <v>5</v>
      </c>
      <c r="AA40" s="20">
        <v>8</v>
      </c>
      <c r="AB40" s="20">
        <v>4</v>
      </c>
      <c r="AC40" s="20">
        <v>8</v>
      </c>
      <c r="AD40" s="20">
        <v>9</v>
      </c>
      <c r="AE40" s="20">
        <v>9</v>
      </c>
      <c r="AF40" s="20">
        <v>7</v>
      </c>
      <c r="AG40" s="20">
        <v>9</v>
      </c>
      <c r="AH40" s="20">
        <v>3</v>
      </c>
      <c r="AI40" s="20">
        <v>9</v>
      </c>
      <c r="AJ40" s="20">
        <v>2</v>
      </c>
      <c r="AK40" s="20">
        <v>7</v>
      </c>
      <c r="AL40" s="20">
        <v>4</v>
      </c>
      <c r="AM40" s="20">
        <v>9</v>
      </c>
      <c r="AN40" s="20"/>
      <c r="AO40" s="20"/>
      <c r="AP40" s="20"/>
      <c r="AQ40" s="89"/>
      <c r="AR40" s="89"/>
      <c r="AS40" s="161">
        <v>4</v>
      </c>
      <c r="AT40" s="161">
        <v>6</v>
      </c>
      <c r="AU40" s="161">
        <v>9</v>
      </c>
      <c r="AV40" s="28">
        <v>9</v>
      </c>
    </row>
    <row r="41" spans="1:48" x14ac:dyDescent="0.25">
      <c r="A41" s="101" t="str">
        <f>'Input Volunteers'!A41</f>
        <v>Shokhan Ahmed</v>
      </c>
      <c r="B41" s="100"/>
      <c r="C41" s="20">
        <v>8</v>
      </c>
      <c r="D41" s="20">
        <v>0</v>
      </c>
      <c r="E41" s="20">
        <v>0</v>
      </c>
      <c r="F41" s="20">
        <v>0</v>
      </c>
      <c r="G41" s="20">
        <v>10</v>
      </c>
      <c r="H41" s="29">
        <f t="shared" si="3"/>
        <v>18</v>
      </c>
      <c r="I41" s="20" t="s">
        <v>20</v>
      </c>
      <c r="J41" s="20">
        <v>8</v>
      </c>
      <c r="K41" s="20"/>
      <c r="L41" s="20"/>
      <c r="M41" s="20"/>
      <c r="N41" s="20">
        <v>8</v>
      </c>
      <c r="O41" s="20">
        <v>2</v>
      </c>
      <c r="P41" s="20"/>
      <c r="Q41" s="20"/>
      <c r="R41" s="20"/>
      <c r="S41" s="20"/>
      <c r="T41" s="20" t="s">
        <v>18</v>
      </c>
      <c r="U41" s="20">
        <f>'Client contacts'!B42</f>
        <v>8</v>
      </c>
      <c r="V41" s="20">
        <f t="shared" si="2"/>
        <v>2</v>
      </c>
      <c r="W41" s="20" t="s">
        <v>20</v>
      </c>
      <c r="X41" s="20">
        <v>4</v>
      </c>
      <c r="Y41" s="20" t="s">
        <v>456</v>
      </c>
      <c r="Z41" s="20">
        <v>6</v>
      </c>
      <c r="AA41" s="20">
        <v>8</v>
      </c>
      <c r="AB41" s="20">
        <v>8</v>
      </c>
      <c r="AC41" s="20">
        <v>8</v>
      </c>
      <c r="AD41" s="20">
        <v>6</v>
      </c>
      <c r="AE41" s="20">
        <v>8</v>
      </c>
      <c r="AF41" s="20">
        <v>6</v>
      </c>
      <c r="AG41" s="20">
        <v>8</v>
      </c>
      <c r="AH41" s="20">
        <v>4</v>
      </c>
      <c r="AI41" s="20">
        <v>6</v>
      </c>
      <c r="AJ41" s="20">
        <v>4</v>
      </c>
      <c r="AK41" s="20">
        <v>6</v>
      </c>
      <c r="AL41" s="20">
        <v>8</v>
      </c>
      <c r="AM41" s="20">
        <v>6</v>
      </c>
      <c r="AN41" s="20"/>
      <c r="AO41" s="20"/>
      <c r="AP41" s="20"/>
      <c r="AQ41" s="89" t="s">
        <v>20</v>
      </c>
      <c r="AR41" s="89"/>
      <c r="AS41" s="161">
        <v>4</v>
      </c>
      <c r="AT41" s="161">
        <v>1</v>
      </c>
      <c r="AU41" s="161">
        <v>6</v>
      </c>
      <c r="AV41" s="28">
        <v>8</v>
      </c>
    </row>
    <row r="42" spans="1:48" x14ac:dyDescent="0.25">
      <c r="A42" s="101" t="str">
        <f>'Input Volunteers'!A42</f>
        <v>Jocelyn Fragata</v>
      </c>
      <c r="B42" s="100"/>
      <c r="C42" s="20">
        <v>0</v>
      </c>
      <c r="D42" s="20">
        <v>0</v>
      </c>
      <c r="E42" s="20">
        <v>0</v>
      </c>
      <c r="F42" s="20">
        <v>0</v>
      </c>
      <c r="G42" s="20">
        <v>0</v>
      </c>
      <c r="H42" s="29">
        <f t="shared" si="3"/>
        <v>0</v>
      </c>
      <c r="I42" s="20"/>
      <c r="J42" s="20"/>
      <c r="K42" s="20"/>
      <c r="L42" s="20"/>
      <c r="M42" s="20"/>
      <c r="N42" s="20"/>
      <c r="O42" s="20"/>
      <c r="P42" s="20"/>
      <c r="Q42" s="20"/>
      <c r="R42" s="20"/>
      <c r="S42" s="20"/>
      <c r="T42" s="20"/>
      <c r="U42" s="20">
        <f>'Client contacts'!B43</f>
        <v>0</v>
      </c>
      <c r="V42" s="20">
        <f t="shared" si="2"/>
        <v>0</v>
      </c>
      <c r="W42" s="20"/>
      <c r="X42" s="20"/>
      <c r="Y42" s="20"/>
      <c r="Z42" s="20"/>
      <c r="AA42" s="20"/>
      <c r="AB42" s="20"/>
      <c r="AC42" s="20"/>
      <c r="AD42" s="20"/>
      <c r="AE42" s="20"/>
      <c r="AF42" s="20"/>
      <c r="AG42" s="20"/>
      <c r="AH42" s="20"/>
      <c r="AI42" s="20"/>
      <c r="AJ42" s="20"/>
      <c r="AK42" s="20"/>
      <c r="AL42" s="20"/>
      <c r="AM42" s="20"/>
      <c r="AN42" s="20"/>
      <c r="AO42" s="20"/>
      <c r="AP42" s="20"/>
      <c r="AQ42" s="89"/>
      <c r="AR42" s="89"/>
      <c r="AS42" s="161"/>
      <c r="AT42" s="161"/>
      <c r="AU42" s="161"/>
      <c r="AV42" s="28"/>
    </row>
    <row r="43" spans="1:48" x14ac:dyDescent="0.25">
      <c r="A43" s="101" t="str">
        <f>'Input Volunteers'!A43</f>
        <v>Benchawan Garner</v>
      </c>
      <c r="B43" s="100"/>
      <c r="C43" s="20">
        <v>0</v>
      </c>
      <c r="D43" s="20">
        <v>0</v>
      </c>
      <c r="E43" s="20">
        <v>0</v>
      </c>
      <c r="F43" s="20">
        <v>0</v>
      </c>
      <c r="G43" s="20">
        <v>0</v>
      </c>
      <c r="H43" s="29">
        <f t="shared" si="3"/>
        <v>0</v>
      </c>
      <c r="I43" s="20"/>
      <c r="J43" s="20"/>
      <c r="K43" s="20"/>
      <c r="L43" s="20"/>
      <c r="M43" s="20"/>
      <c r="N43" s="20"/>
      <c r="O43" s="20"/>
      <c r="P43" s="20"/>
      <c r="Q43" s="20"/>
      <c r="R43" s="20"/>
      <c r="S43" s="20"/>
      <c r="T43" s="20"/>
      <c r="U43" s="20">
        <f>'Client contacts'!B44</f>
        <v>0</v>
      </c>
      <c r="V43" s="20">
        <f t="shared" si="2"/>
        <v>0</v>
      </c>
      <c r="W43" s="20"/>
      <c r="X43" s="20"/>
      <c r="Y43" s="20"/>
      <c r="Z43" s="20"/>
      <c r="AA43" s="20"/>
      <c r="AB43" s="20"/>
      <c r="AC43" s="20"/>
      <c r="AD43" s="20"/>
      <c r="AE43" s="20"/>
      <c r="AF43" s="20"/>
      <c r="AG43" s="20"/>
      <c r="AH43" s="20"/>
      <c r="AI43" s="20"/>
      <c r="AJ43" s="20"/>
      <c r="AK43" s="20"/>
      <c r="AL43" s="20"/>
      <c r="AM43" s="20"/>
      <c r="AN43" s="20"/>
      <c r="AO43" s="20"/>
      <c r="AP43" s="20"/>
      <c r="AQ43" s="89"/>
      <c r="AR43" s="89"/>
      <c r="AS43" s="161"/>
      <c r="AT43" s="161"/>
      <c r="AU43" s="161"/>
      <c r="AV43" s="28"/>
    </row>
    <row r="44" spans="1:48" x14ac:dyDescent="0.25">
      <c r="A44" s="101" t="str">
        <f>'Input Volunteers'!A44</f>
        <v>Hawa Hussein</v>
      </c>
      <c r="B44" s="100"/>
      <c r="C44" s="20">
        <v>0</v>
      </c>
      <c r="D44" s="20">
        <v>0</v>
      </c>
      <c r="E44" s="20">
        <v>0</v>
      </c>
      <c r="F44" s="20">
        <v>0</v>
      </c>
      <c r="G44" s="20">
        <v>0</v>
      </c>
      <c r="H44" s="29">
        <f t="shared" si="3"/>
        <v>0</v>
      </c>
      <c r="I44" s="20"/>
      <c r="J44" s="20"/>
      <c r="K44" s="20"/>
      <c r="L44" s="20"/>
      <c r="M44" s="20"/>
      <c r="N44" s="20"/>
      <c r="O44" s="20"/>
      <c r="P44" s="20"/>
      <c r="Q44" s="20"/>
      <c r="R44" s="20"/>
      <c r="S44" s="20"/>
      <c r="T44" s="20"/>
      <c r="U44" s="20">
        <f>'Client contacts'!B45</f>
        <v>0</v>
      </c>
      <c r="V44" s="20">
        <f t="shared" si="2"/>
        <v>0</v>
      </c>
      <c r="W44" s="20"/>
      <c r="X44" s="20"/>
      <c r="Y44" s="20"/>
      <c r="Z44" s="20"/>
      <c r="AA44" s="20"/>
      <c r="AB44" s="20"/>
      <c r="AC44" s="20"/>
      <c r="AD44" s="20"/>
      <c r="AE44" s="20"/>
      <c r="AF44" s="20"/>
      <c r="AG44" s="20"/>
      <c r="AH44" s="20"/>
      <c r="AI44" s="20"/>
      <c r="AJ44" s="20"/>
      <c r="AK44" s="20"/>
      <c r="AL44" s="20"/>
      <c r="AM44" s="20"/>
      <c r="AN44" s="20"/>
      <c r="AO44" s="20"/>
      <c r="AP44" s="20"/>
      <c r="AQ44" s="89"/>
      <c r="AR44" s="89"/>
      <c r="AS44" s="161"/>
      <c r="AT44" s="161"/>
      <c r="AU44" s="161"/>
      <c r="AV44" s="28"/>
    </row>
    <row r="45" spans="1:48" x14ac:dyDescent="0.25">
      <c r="A45" s="101" t="str">
        <f>'Input Volunteers'!A45</f>
        <v>Kazi Saleha Khatun</v>
      </c>
      <c r="B45" s="100"/>
      <c r="C45" s="20">
        <v>0</v>
      </c>
      <c r="D45" s="20">
        <v>11</v>
      </c>
      <c r="E45" s="20">
        <v>0</v>
      </c>
      <c r="F45" s="20">
        <v>0</v>
      </c>
      <c r="G45" s="20">
        <v>0</v>
      </c>
      <c r="H45" s="29">
        <f t="shared" si="3"/>
        <v>11</v>
      </c>
      <c r="I45" s="20" t="s">
        <v>20</v>
      </c>
      <c r="J45" s="20"/>
      <c r="K45" s="20">
        <v>9</v>
      </c>
      <c r="L45" s="20"/>
      <c r="M45" s="20"/>
      <c r="N45" s="20"/>
      <c r="O45" s="20"/>
      <c r="P45" s="20"/>
      <c r="Q45" s="20"/>
      <c r="R45" s="20"/>
      <c r="S45" s="20"/>
      <c r="T45" s="20" t="s">
        <v>18</v>
      </c>
      <c r="U45" s="20">
        <f>'Client contacts'!B46</f>
        <v>0</v>
      </c>
      <c r="V45" s="20">
        <f t="shared" si="2"/>
        <v>0</v>
      </c>
      <c r="W45" s="20" t="s">
        <v>18</v>
      </c>
      <c r="X45" s="20">
        <v>7</v>
      </c>
      <c r="Y45" s="20" t="s">
        <v>456</v>
      </c>
      <c r="Z45" s="20">
        <v>5</v>
      </c>
      <c r="AA45" s="20">
        <v>9</v>
      </c>
      <c r="AB45" s="20">
        <v>3</v>
      </c>
      <c r="AC45" s="20">
        <v>5</v>
      </c>
      <c r="AD45" s="20">
        <v>5</v>
      </c>
      <c r="AE45" s="20">
        <v>7</v>
      </c>
      <c r="AF45" s="20">
        <v>5</v>
      </c>
      <c r="AG45" s="20">
        <v>9</v>
      </c>
      <c r="AH45" s="20">
        <v>5</v>
      </c>
      <c r="AI45" s="20">
        <v>7</v>
      </c>
      <c r="AJ45" s="20">
        <v>1</v>
      </c>
      <c r="AK45" s="20">
        <v>3</v>
      </c>
      <c r="AL45" s="20">
        <v>1</v>
      </c>
      <c r="AM45" s="20">
        <v>7</v>
      </c>
      <c r="AN45" s="20"/>
      <c r="AO45" s="20"/>
      <c r="AP45" s="20"/>
      <c r="AQ45" s="89"/>
      <c r="AR45" s="89" t="s">
        <v>19</v>
      </c>
      <c r="AS45" s="161">
        <v>4</v>
      </c>
      <c r="AT45" s="161">
        <v>1</v>
      </c>
      <c r="AU45" s="161">
        <v>9</v>
      </c>
      <c r="AV45" s="28">
        <v>9</v>
      </c>
    </row>
    <row r="46" spans="1:48" x14ac:dyDescent="0.25">
      <c r="A46" s="101" t="str">
        <f>'Input Volunteers'!A46</f>
        <v>Dina Gamaleldin</v>
      </c>
      <c r="B46" s="100"/>
      <c r="C46" s="20">
        <v>8</v>
      </c>
      <c r="D46" s="20">
        <v>10</v>
      </c>
      <c r="E46" s="20">
        <v>4</v>
      </c>
      <c r="F46" s="20">
        <v>0</v>
      </c>
      <c r="G46" s="20">
        <v>0</v>
      </c>
      <c r="H46" s="29">
        <f t="shared" si="3"/>
        <v>22</v>
      </c>
      <c r="I46" s="20"/>
      <c r="J46" s="20">
        <v>9</v>
      </c>
      <c r="K46" s="20">
        <v>9</v>
      </c>
      <c r="L46" s="20">
        <v>5</v>
      </c>
      <c r="M46" s="20"/>
      <c r="N46" s="20"/>
      <c r="O46" s="20">
        <v>10</v>
      </c>
      <c r="P46" s="20"/>
      <c r="Q46" s="20">
        <v>10</v>
      </c>
      <c r="R46" s="20">
        <v>12</v>
      </c>
      <c r="S46" s="20"/>
      <c r="T46" s="20" t="s">
        <v>20</v>
      </c>
      <c r="U46" s="20">
        <f>'Client contacts'!B47</f>
        <v>59</v>
      </c>
      <c r="V46" s="20">
        <f t="shared" si="2"/>
        <v>32</v>
      </c>
      <c r="W46" s="20" t="s">
        <v>20</v>
      </c>
      <c r="X46" s="20">
        <v>4</v>
      </c>
      <c r="Y46" s="20">
        <v>5</v>
      </c>
      <c r="Z46" s="20">
        <v>5</v>
      </c>
      <c r="AA46" s="20">
        <v>9</v>
      </c>
      <c r="AB46" s="20">
        <v>9</v>
      </c>
      <c r="AC46" s="20">
        <v>9</v>
      </c>
      <c r="AD46" s="20">
        <v>5</v>
      </c>
      <c r="AE46" s="20">
        <v>9</v>
      </c>
      <c r="AF46" s="20">
        <v>5</v>
      </c>
      <c r="AG46" s="20">
        <v>5</v>
      </c>
      <c r="AH46" s="20">
        <v>5</v>
      </c>
      <c r="AI46" s="20">
        <v>9</v>
      </c>
      <c r="AJ46" s="20">
        <v>5</v>
      </c>
      <c r="AK46" s="20">
        <v>9</v>
      </c>
      <c r="AL46" s="20">
        <v>3</v>
      </c>
      <c r="AM46" s="20">
        <v>9</v>
      </c>
      <c r="AN46" s="20" t="s">
        <v>20</v>
      </c>
      <c r="AO46" s="20" t="s">
        <v>20</v>
      </c>
      <c r="AP46" s="20"/>
      <c r="AQ46" s="89" t="s">
        <v>20</v>
      </c>
      <c r="AR46" s="89"/>
      <c r="AS46" s="161">
        <v>1</v>
      </c>
      <c r="AT46" s="161">
        <v>1</v>
      </c>
      <c r="AU46" s="161">
        <v>5</v>
      </c>
      <c r="AV46" s="28">
        <v>9</v>
      </c>
    </row>
    <row r="47" spans="1:48" x14ac:dyDescent="0.25">
      <c r="A47" s="101" t="str">
        <f>'Input Volunteers'!A47</f>
        <v>Dianna Djokey</v>
      </c>
      <c r="B47" s="100"/>
      <c r="C47" s="20">
        <v>8</v>
      </c>
      <c r="D47" s="20">
        <v>0</v>
      </c>
      <c r="E47" s="20">
        <v>3</v>
      </c>
      <c r="F47" s="20">
        <v>0</v>
      </c>
      <c r="G47" s="20">
        <v>0</v>
      </c>
      <c r="H47" s="29">
        <f t="shared" si="3"/>
        <v>11</v>
      </c>
      <c r="I47" s="20" t="s">
        <v>20</v>
      </c>
      <c r="J47" s="20">
        <v>9</v>
      </c>
      <c r="K47" s="20"/>
      <c r="L47" s="20"/>
      <c r="M47" s="20">
        <v>9</v>
      </c>
      <c r="N47" s="20"/>
      <c r="O47" s="20">
        <v>36</v>
      </c>
      <c r="P47" s="20"/>
      <c r="Q47" s="20"/>
      <c r="R47" s="20"/>
      <c r="S47" s="20">
        <v>8</v>
      </c>
      <c r="T47" s="20" t="s">
        <v>20</v>
      </c>
      <c r="U47" s="20">
        <f>'Client contacts'!B48</f>
        <v>24</v>
      </c>
      <c r="V47" s="20">
        <f t="shared" si="2"/>
        <v>44</v>
      </c>
      <c r="W47" s="20" t="s">
        <v>20</v>
      </c>
      <c r="X47" s="20">
        <v>3</v>
      </c>
      <c r="Y47" s="20">
        <v>10</v>
      </c>
      <c r="Z47" s="20">
        <v>5</v>
      </c>
      <c r="AA47" s="20">
        <v>7</v>
      </c>
      <c r="AB47" s="20">
        <v>9</v>
      </c>
      <c r="AC47" s="20">
        <v>9</v>
      </c>
      <c r="AD47" s="20">
        <v>3</v>
      </c>
      <c r="AE47" s="20">
        <v>4</v>
      </c>
      <c r="AF47" s="20">
        <v>8</v>
      </c>
      <c r="AG47" s="20">
        <v>8</v>
      </c>
      <c r="AH47" s="20">
        <v>1</v>
      </c>
      <c r="AI47" s="20">
        <v>6</v>
      </c>
      <c r="AJ47" s="20">
        <v>8</v>
      </c>
      <c r="AK47" s="20">
        <v>7</v>
      </c>
      <c r="AL47" s="20">
        <v>7</v>
      </c>
      <c r="AM47" s="20">
        <v>9</v>
      </c>
      <c r="AN47" s="20" t="s">
        <v>20</v>
      </c>
      <c r="AO47" s="20" t="s">
        <v>20</v>
      </c>
      <c r="AP47" s="20" t="s">
        <v>20</v>
      </c>
      <c r="AQ47" s="89" t="s">
        <v>20</v>
      </c>
      <c r="AR47" s="89"/>
      <c r="AS47" s="161">
        <v>1</v>
      </c>
      <c r="AT47" s="161">
        <v>1</v>
      </c>
      <c r="AU47" s="161">
        <v>8</v>
      </c>
      <c r="AV47" s="28">
        <v>8</v>
      </c>
    </row>
    <row r="48" spans="1:48" x14ac:dyDescent="0.25">
      <c r="A48" s="101" t="str">
        <f>'Input Volunteers'!A48</f>
        <v>Dipika Dasgupta</v>
      </c>
      <c r="B48" s="100"/>
      <c r="C48" s="20">
        <v>4</v>
      </c>
      <c r="D48" s="20">
        <v>2</v>
      </c>
      <c r="E48" s="20">
        <v>2</v>
      </c>
      <c r="F48" s="20">
        <v>0</v>
      </c>
      <c r="G48" s="20">
        <v>0</v>
      </c>
      <c r="H48" s="29">
        <f t="shared" si="3"/>
        <v>8</v>
      </c>
      <c r="I48" s="20" t="s">
        <v>18</v>
      </c>
      <c r="J48" s="20">
        <v>8</v>
      </c>
      <c r="K48" s="20">
        <v>8</v>
      </c>
      <c r="L48" s="20">
        <v>8</v>
      </c>
      <c r="M48" s="20"/>
      <c r="N48" s="20"/>
      <c r="O48" s="20"/>
      <c r="P48" s="20"/>
      <c r="Q48" s="20"/>
      <c r="R48" s="20"/>
      <c r="S48" s="20">
        <v>10</v>
      </c>
      <c r="T48" s="20" t="s">
        <v>20</v>
      </c>
      <c r="U48" s="20">
        <f>'Client contacts'!B49</f>
        <v>0</v>
      </c>
      <c r="V48" s="20">
        <f t="shared" si="2"/>
        <v>10</v>
      </c>
      <c r="W48" s="20" t="s">
        <v>20</v>
      </c>
      <c r="X48" s="20">
        <v>4</v>
      </c>
      <c r="Y48" s="20">
        <v>15</v>
      </c>
      <c r="Z48" s="20">
        <v>4</v>
      </c>
      <c r="AA48" s="20">
        <v>6</v>
      </c>
      <c r="AB48" s="20">
        <v>4</v>
      </c>
      <c r="AC48" s="20">
        <v>6</v>
      </c>
      <c r="AD48" s="20">
        <v>4</v>
      </c>
      <c r="AE48" s="20">
        <v>6</v>
      </c>
      <c r="AF48" s="20">
        <v>4</v>
      </c>
      <c r="AG48" s="20">
        <v>6</v>
      </c>
      <c r="AH48" s="20">
        <v>4</v>
      </c>
      <c r="AI48" s="20">
        <v>6</v>
      </c>
      <c r="AJ48" s="20">
        <v>4</v>
      </c>
      <c r="AK48" s="20">
        <v>6</v>
      </c>
      <c r="AL48" s="20">
        <v>9</v>
      </c>
      <c r="AM48" s="20">
        <v>8</v>
      </c>
      <c r="AN48" s="20" t="s">
        <v>20</v>
      </c>
      <c r="AO48" s="20" t="s">
        <v>20</v>
      </c>
      <c r="AP48" s="20"/>
      <c r="AQ48" s="89"/>
      <c r="AR48" s="89"/>
      <c r="AS48" s="161">
        <v>4</v>
      </c>
      <c r="AT48" s="161">
        <v>1</v>
      </c>
      <c r="AU48" s="161">
        <v>8</v>
      </c>
      <c r="AV48" s="28">
        <v>8</v>
      </c>
    </row>
    <row r="49" spans="1:48" x14ac:dyDescent="0.25">
      <c r="A49" s="101" t="str">
        <f>'Input Volunteers'!A49</f>
        <v>Jun Xi</v>
      </c>
      <c r="B49" s="100"/>
      <c r="C49" s="20">
        <v>0</v>
      </c>
      <c r="D49" s="20">
        <v>0</v>
      </c>
      <c r="E49" s="20">
        <v>0</v>
      </c>
      <c r="F49" s="20">
        <v>0</v>
      </c>
      <c r="G49" s="20">
        <v>0</v>
      </c>
      <c r="H49" s="29">
        <f t="shared" si="3"/>
        <v>0</v>
      </c>
      <c r="I49" s="20"/>
      <c r="J49" s="20"/>
      <c r="K49" s="20"/>
      <c r="L49" s="20"/>
      <c r="M49" s="20"/>
      <c r="N49" s="20"/>
      <c r="O49" s="20"/>
      <c r="P49" s="20"/>
      <c r="Q49" s="20"/>
      <c r="R49" s="20"/>
      <c r="S49" s="20"/>
      <c r="T49" s="20"/>
      <c r="U49" s="20">
        <f>'Client contacts'!B50</f>
        <v>0</v>
      </c>
      <c r="V49" s="20">
        <f t="shared" si="2"/>
        <v>0</v>
      </c>
      <c r="W49" s="20"/>
      <c r="X49" s="20"/>
      <c r="Y49" s="20"/>
      <c r="Z49" s="20"/>
      <c r="AA49" s="20"/>
      <c r="AB49" s="20"/>
      <c r="AC49" s="20"/>
      <c r="AD49" s="20"/>
      <c r="AE49" s="20"/>
      <c r="AF49" s="20"/>
      <c r="AG49" s="20"/>
      <c r="AH49" s="20"/>
      <c r="AI49" s="20"/>
      <c r="AJ49" s="20"/>
      <c r="AK49" s="20"/>
      <c r="AL49" s="20"/>
      <c r="AM49" s="20"/>
      <c r="AN49" s="20"/>
      <c r="AO49" s="20"/>
      <c r="AP49" s="20"/>
      <c r="AQ49" s="89"/>
      <c r="AR49" s="89"/>
      <c r="AS49" s="161"/>
      <c r="AT49" s="161"/>
      <c r="AU49" s="161"/>
      <c r="AV49" s="28"/>
    </row>
    <row r="50" spans="1:48" x14ac:dyDescent="0.25">
      <c r="A50" s="101" t="str">
        <f>'Input Volunteers'!A50</f>
        <v>Shakera Choudhry</v>
      </c>
      <c r="B50" s="100"/>
      <c r="C50" s="20">
        <v>7</v>
      </c>
      <c r="D50" s="20">
        <v>0</v>
      </c>
      <c r="E50" s="20">
        <v>0</v>
      </c>
      <c r="F50" s="20">
        <v>5</v>
      </c>
      <c r="G50" s="20">
        <v>8</v>
      </c>
      <c r="H50" s="29">
        <f t="shared" si="3"/>
        <v>20</v>
      </c>
      <c r="I50" s="20" t="s">
        <v>20</v>
      </c>
      <c r="J50" s="20">
        <v>8</v>
      </c>
      <c r="K50" s="20"/>
      <c r="L50" s="20">
        <v>8</v>
      </c>
      <c r="M50" s="20">
        <v>8</v>
      </c>
      <c r="N50" s="20"/>
      <c r="O50" s="20"/>
      <c r="P50" s="20"/>
      <c r="Q50" s="20"/>
      <c r="R50" s="20"/>
      <c r="S50" s="20"/>
      <c r="T50" s="20"/>
      <c r="U50" s="20">
        <f>'Client contacts'!B51</f>
        <v>0</v>
      </c>
      <c r="V50" s="20">
        <f t="shared" si="2"/>
        <v>0</v>
      </c>
      <c r="W50" s="20"/>
      <c r="X50" s="20">
        <v>5</v>
      </c>
      <c r="Y50" s="20">
        <v>10</v>
      </c>
      <c r="Z50" s="20">
        <v>7</v>
      </c>
      <c r="AA50" s="20">
        <v>8</v>
      </c>
      <c r="AB50" s="20">
        <v>6</v>
      </c>
      <c r="AC50" s="20">
        <v>8</v>
      </c>
      <c r="AD50" s="20">
        <v>8</v>
      </c>
      <c r="AE50" s="20">
        <v>7</v>
      </c>
      <c r="AF50" s="20">
        <v>7</v>
      </c>
      <c r="AG50" s="20">
        <v>9</v>
      </c>
      <c r="AH50" s="20">
        <v>7</v>
      </c>
      <c r="AI50" s="20">
        <v>8</v>
      </c>
      <c r="AJ50" s="20">
        <v>6</v>
      </c>
      <c r="AK50" s="20">
        <v>7</v>
      </c>
      <c r="AL50" s="20">
        <v>2</v>
      </c>
      <c r="AM50" s="20">
        <v>7</v>
      </c>
      <c r="AN50" s="20" t="s">
        <v>20</v>
      </c>
      <c r="AO50" s="20"/>
      <c r="AP50" s="20"/>
      <c r="AQ50" s="89"/>
      <c r="AR50" s="89"/>
      <c r="AS50" s="161">
        <v>4</v>
      </c>
      <c r="AT50" s="161">
        <v>1</v>
      </c>
      <c r="AU50" s="161">
        <v>9</v>
      </c>
      <c r="AV50" s="28">
        <v>7</v>
      </c>
    </row>
    <row r="51" spans="1:48" x14ac:dyDescent="0.25">
      <c r="A51" s="101" t="str">
        <f>'Input Volunteers'!A51</f>
        <v>Moksuda Parzben</v>
      </c>
      <c r="B51" s="100"/>
      <c r="C51" s="20">
        <v>0</v>
      </c>
      <c r="D51" s="20">
        <v>12</v>
      </c>
      <c r="E51" s="20">
        <v>3</v>
      </c>
      <c r="F51" s="20">
        <v>0</v>
      </c>
      <c r="G51" s="20">
        <v>0</v>
      </c>
      <c r="H51" s="29">
        <f t="shared" si="3"/>
        <v>15</v>
      </c>
      <c r="I51" s="20" t="s">
        <v>20</v>
      </c>
      <c r="J51" s="20"/>
      <c r="K51" s="20">
        <v>8</v>
      </c>
      <c r="L51" s="20"/>
      <c r="M51" s="20"/>
      <c r="N51" s="20"/>
      <c r="O51" s="20"/>
      <c r="P51" s="20"/>
      <c r="Q51" s="20"/>
      <c r="R51" s="20"/>
      <c r="S51" s="20"/>
      <c r="T51" s="20" t="s">
        <v>18</v>
      </c>
      <c r="U51" s="20">
        <f>'Client contacts'!B52</f>
        <v>0</v>
      </c>
      <c r="V51" s="20">
        <f t="shared" si="2"/>
        <v>0</v>
      </c>
      <c r="W51" s="20" t="s">
        <v>20</v>
      </c>
      <c r="X51" s="20">
        <v>3</v>
      </c>
      <c r="Y51" s="20">
        <v>12</v>
      </c>
      <c r="Z51" s="20">
        <v>4</v>
      </c>
      <c r="AA51" s="20">
        <v>6</v>
      </c>
      <c r="AB51" s="20">
        <v>2</v>
      </c>
      <c r="AC51" s="20">
        <v>6</v>
      </c>
      <c r="AD51" s="20">
        <v>4</v>
      </c>
      <c r="AE51" s="20">
        <v>8</v>
      </c>
      <c r="AF51" s="20">
        <v>2</v>
      </c>
      <c r="AG51" s="20">
        <v>8</v>
      </c>
      <c r="AH51" s="20">
        <v>2</v>
      </c>
      <c r="AI51" s="20">
        <v>6</v>
      </c>
      <c r="AJ51" s="20">
        <v>2</v>
      </c>
      <c r="AK51" s="20">
        <v>6</v>
      </c>
      <c r="AL51" s="20">
        <v>4</v>
      </c>
      <c r="AM51" s="20">
        <v>8</v>
      </c>
      <c r="AN51" s="20"/>
      <c r="AO51" s="20" t="s">
        <v>20</v>
      </c>
      <c r="AP51" s="20"/>
      <c r="AQ51" s="89"/>
      <c r="AR51" s="89"/>
      <c r="AS51" s="161">
        <v>4</v>
      </c>
      <c r="AT51" s="161">
        <v>1</v>
      </c>
      <c r="AU51" s="161">
        <v>6</v>
      </c>
      <c r="AV51" s="28">
        <v>8</v>
      </c>
    </row>
    <row r="52" spans="1:48" x14ac:dyDescent="0.25">
      <c r="A52" s="101" t="str">
        <f>'Input Volunteers'!A52</f>
        <v>Marzana Begum</v>
      </c>
      <c r="B52" s="100"/>
      <c r="C52" s="20">
        <v>8</v>
      </c>
      <c r="D52" s="20">
        <v>8</v>
      </c>
      <c r="E52" s="20">
        <v>0</v>
      </c>
      <c r="F52" s="20">
        <v>0</v>
      </c>
      <c r="G52" s="20">
        <v>0</v>
      </c>
      <c r="H52" s="29">
        <f t="shared" si="3"/>
        <v>16</v>
      </c>
      <c r="I52" s="20" t="s">
        <v>20</v>
      </c>
      <c r="J52" s="20">
        <v>5</v>
      </c>
      <c r="K52" s="20">
        <v>5</v>
      </c>
      <c r="L52" s="20"/>
      <c r="M52" s="20"/>
      <c r="N52" s="20"/>
      <c r="O52" s="20"/>
      <c r="P52" s="20"/>
      <c r="Q52" s="20"/>
      <c r="R52" s="20"/>
      <c r="S52" s="20"/>
      <c r="T52" s="20"/>
      <c r="U52" s="20">
        <f>'Client contacts'!B53</f>
        <v>0</v>
      </c>
      <c r="V52" s="20">
        <f t="shared" si="2"/>
        <v>0</v>
      </c>
      <c r="W52" s="20"/>
      <c r="X52" s="20">
        <v>3</v>
      </c>
      <c r="Y52" s="20">
        <v>5</v>
      </c>
      <c r="Z52" s="20">
        <v>4</v>
      </c>
      <c r="AA52" s="20">
        <v>7</v>
      </c>
      <c r="AB52" s="20">
        <v>3</v>
      </c>
      <c r="AC52" s="20">
        <v>5</v>
      </c>
      <c r="AD52" s="20">
        <v>2</v>
      </c>
      <c r="AE52" s="20">
        <v>8</v>
      </c>
      <c r="AF52" s="20">
        <v>2</v>
      </c>
      <c r="AG52" s="20">
        <v>9</v>
      </c>
      <c r="AH52" s="20">
        <v>4</v>
      </c>
      <c r="AI52" s="20">
        <v>8</v>
      </c>
      <c r="AJ52" s="20">
        <v>2</v>
      </c>
      <c r="AK52" s="20">
        <v>5</v>
      </c>
      <c r="AL52" s="20">
        <v>2</v>
      </c>
      <c r="AM52" s="20">
        <v>8</v>
      </c>
      <c r="AN52" s="20"/>
      <c r="AO52" s="20"/>
      <c r="AP52" s="20"/>
      <c r="AQ52" s="89"/>
      <c r="AR52" s="89"/>
      <c r="AS52" s="161">
        <v>4</v>
      </c>
      <c r="AT52" s="161">
        <v>1</v>
      </c>
      <c r="AU52" s="161">
        <v>8</v>
      </c>
      <c r="AV52" s="28">
        <v>8</v>
      </c>
    </row>
    <row r="53" spans="1:48" x14ac:dyDescent="0.25">
      <c r="A53" s="101" t="str">
        <f>'Input Volunteers'!A53</f>
        <v>Hong Liu</v>
      </c>
      <c r="B53" s="100"/>
      <c r="C53" s="20">
        <v>0</v>
      </c>
      <c r="D53" s="20">
        <v>0</v>
      </c>
      <c r="E53" s="20">
        <v>0</v>
      </c>
      <c r="F53" s="20">
        <v>0</v>
      </c>
      <c r="G53" s="20">
        <v>0</v>
      </c>
      <c r="H53" s="29">
        <f t="shared" si="3"/>
        <v>0</v>
      </c>
      <c r="I53" s="20"/>
      <c r="J53" s="20"/>
      <c r="K53" s="20"/>
      <c r="L53" s="20"/>
      <c r="M53" s="20"/>
      <c r="N53" s="20"/>
      <c r="O53" s="20"/>
      <c r="P53" s="20"/>
      <c r="Q53" s="20"/>
      <c r="R53" s="20"/>
      <c r="S53" s="20"/>
      <c r="T53" s="20"/>
      <c r="U53" s="20">
        <f>'Client contacts'!B54</f>
        <v>6</v>
      </c>
      <c r="V53" s="20">
        <f t="shared" si="2"/>
        <v>0</v>
      </c>
      <c r="W53" s="20"/>
      <c r="X53" s="20"/>
      <c r="Y53" s="20"/>
      <c r="Z53" s="20"/>
      <c r="AA53" s="20"/>
      <c r="AB53" s="20"/>
      <c r="AC53" s="20"/>
      <c r="AD53" s="20"/>
      <c r="AE53" s="20"/>
      <c r="AF53" s="20"/>
      <c r="AG53" s="20"/>
      <c r="AH53" s="20"/>
      <c r="AI53" s="20"/>
      <c r="AJ53" s="20"/>
      <c r="AK53" s="20"/>
      <c r="AL53" s="20"/>
      <c r="AM53" s="20"/>
      <c r="AN53" s="20"/>
      <c r="AO53" s="20"/>
      <c r="AP53" s="20"/>
      <c r="AQ53" s="89"/>
      <c r="AR53" s="89"/>
      <c r="AS53" s="161"/>
      <c r="AT53" s="161"/>
      <c r="AU53" s="161"/>
      <c r="AV53" s="28"/>
    </row>
    <row r="54" spans="1:48" x14ac:dyDescent="0.25">
      <c r="A54" s="101" t="str">
        <f>'Input Volunteers'!A54</f>
        <v>Syeda Shakera</v>
      </c>
      <c r="B54" s="100"/>
      <c r="C54" s="20">
        <v>7</v>
      </c>
      <c r="D54" s="20">
        <v>7</v>
      </c>
      <c r="E54" s="20">
        <v>7</v>
      </c>
      <c r="F54" s="20">
        <v>2</v>
      </c>
      <c r="G54" s="20">
        <v>4</v>
      </c>
      <c r="H54" s="29">
        <f t="shared" si="3"/>
        <v>27</v>
      </c>
      <c r="I54" s="20" t="s">
        <v>20</v>
      </c>
      <c r="J54" s="20"/>
      <c r="K54" s="20"/>
      <c r="L54" s="20">
        <v>3</v>
      </c>
      <c r="M54" s="20"/>
      <c r="N54" s="20"/>
      <c r="O54" s="20"/>
      <c r="P54" s="20"/>
      <c r="Q54" s="20"/>
      <c r="R54" s="20"/>
      <c r="S54" s="20"/>
      <c r="T54" s="20" t="s">
        <v>18</v>
      </c>
      <c r="U54" s="20">
        <f>'Client contacts'!B55</f>
        <v>12</v>
      </c>
      <c r="V54" s="20">
        <f t="shared" si="2"/>
        <v>0</v>
      </c>
      <c r="W54" s="20" t="s">
        <v>18</v>
      </c>
      <c r="X54" s="20">
        <v>2</v>
      </c>
      <c r="Y54" s="20">
        <v>3</v>
      </c>
      <c r="Z54" s="20">
        <v>9</v>
      </c>
      <c r="AA54" s="20">
        <v>9</v>
      </c>
      <c r="AB54" s="20">
        <v>5</v>
      </c>
      <c r="AC54" s="20">
        <v>5</v>
      </c>
      <c r="AD54" s="20">
        <v>5</v>
      </c>
      <c r="AE54" s="20">
        <v>9</v>
      </c>
      <c r="AF54" s="20">
        <v>5</v>
      </c>
      <c r="AG54" s="20">
        <v>9</v>
      </c>
      <c r="AH54" s="20">
        <v>5</v>
      </c>
      <c r="AI54" s="20">
        <v>9</v>
      </c>
      <c r="AJ54" s="20">
        <v>5</v>
      </c>
      <c r="AK54" s="20">
        <v>9</v>
      </c>
      <c r="AL54" s="20">
        <v>3</v>
      </c>
      <c r="AM54" s="20">
        <v>5</v>
      </c>
      <c r="AN54" s="20"/>
      <c r="AO54" s="20" t="s">
        <v>20</v>
      </c>
      <c r="AP54" s="20"/>
      <c r="AQ54" s="89"/>
      <c r="AR54" s="89"/>
      <c r="AS54" s="161">
        <v>3</v>
      </c>
      <c r="AT54" s="161">
        <v>1</v>
      </c>
      <c r="AU54" s="161">
        <v>9</v>
      </c>
      <c r="AV54" s="28">
        <v>9</v>
      </c>
    </row>
    <row r="55" spans="1:48" x14ac:dyDescent="0.25">
      <c r="A55" s="101" t="str">
        <f>'Input Volunteers'!A55</f>
        <v>Syeda Tahmina Begum</v>
      </c>
      <c r="B55" s="100"/>
      <c r="C55" s="20">
        <v>7</v>
      </c>
      <c r="D55" s="20">
        <v>0</v>
      </c>
      <c r="E55" s="20">
        <v>2</v>
      </c>
      <c r="F55" s="20">
        <v>0</v>
      </c>
      <c r="G55" s="20">
        <v>0</v>
      </c>
      <c r="H55" s="29">
        <f t="shared" si="3"/>
        <v>9</v>
      </c>
      <c r="I55" s="20" t="s">
        <v>20</v>
      </c>
      <c r="J55" s="20">
        <v>9</v>
      </c>
      <c r="K55" s="20"/>
      <c r="L55" s="20"/>
      <c r="M55" s="20">
        <v>9</v>
      </c>
      <c r="N55" s="20"/>
      <c r="O55" s="20"/>
      <c r="P55" s="20"/>
      <c r="Q55" s="20"/>
      <c r="R55" s="20"/>
      <c r="S55" s="20"/>
      <c r="T55" s="20" t="s">
        <v>18</v>
      </c>
      <c r="U55" s="20">
        <f>'Client contacts'!B56</f>
        <v>0</v>
      </c>
      <c r="V55" s="20">
        <f>SUM(O55:S55)</f>
        <v>0</v>
      </c>
      <c r="W55" s="20" t="s">
        <v>18</v>
      </c>
      <c r="X55" s="20">
        <v>5</v>
      </c>
      <c r="Y55" s="20">
        <v>10</v>
      </c>
      <c r="Z55" s="20">
        <v>5</v>
      </c>
      <c r="AA55" s="20">
        <v>7</v>
      </c>
      <c r="AB55" s="20">
        <v>4</v>
      </c>
      <c r="AC55" s="20">
        <v>8</v>
      </c>
      <c r="AD55" s="20">
        <v>4</v>
      </c>
      <c r="AE55" s="20">
        <v>8</v>
      </c>
      <c r="AF55" s="20">
        <v>6</v>
      </c>
      <c r="AG55" s="20">
        <v>9</v>
      </c>
      <c r="AH55" s="20">
        <v>5</v>
      </c>
      <c r="AI55" s="20">
        <v>8</v>
      </c>
      <c r="AJ55" s="20">
        <v>1</v>
      </c>
      <c r="AK55" s="20">
        <v>6</v>
      </c>
      <c r="AL55" s="20">
        <v>4</v>
      </c>
      <c r="AM55" s="20">
        <v>9</v>
      </c>
      <c r="AN55" s="20"/>
      <c r="AO55" s="20"/>
      <c r="AP55" s="20"/>
      <c r="AQ55" s="89"/>
      <c r="AR55" s="89" t="s">
        <v>19</v>
      </c>
      <c r="AS55" s="161">
        <v>1</v>
      </c>
      <c r="AT55" s="161">
        <v>1</v>
      </c>
      <c r="AU55" s="161">
        <v>9</v>
      </c>
      <c r="AV55" s="28">
        <v>9</v>
      </c>
    </row>
    <row r="56" spans="1:48" x14ac:dyDescent="0.25">
      <c r="A56" s="101" t="str">
        <f>'Input Volunteers'!A56</f>
        <v>Fahmida Begum</v>
      </c>
      <c r="B56" s="100"/>
      <c r="C56" s="237">
        <v>6</v>
      </c>
      <c r="D56" s="237">
        <v>2</v>
      </c>
      <c r="E56" s="28">
        <v>0</v>
      </c>
      <c r="F56" s="28">
        <v>0</v>
      </c>
      <c r="G56" s="28">
        <v>0</v>
      </c>
      <c r="H56" s="28">
        <f t="shared" si="3"/>
        <v>8</v>
      </c>
      <c r="I56" s="28" t="s">
        <v>20</v>
      </c>
      <c r="J56" s="28">
        <v>9</v>
      </c>
      <c r="K56" s="28"/>
      <c r="L56" s="28"/>
      <c r="M56" s="28"/>
      <c r="N56" s="28"/>
      <c r="O56" s="28"/>
      <c r="P56" s="28"/>
      <c r="Q56" s="28"/>
      <c r="R56" s="28"/>
      <c r="S56" s="28"/>
      <c r="T56" s="28" t="s">
        <v>18</v>
      </c>
      <c r="U56" s="28">
        <f>'Client contacts'!B57</f>
        <v>0</v>
      </c>
      <c r="V56" s="28">
        <f>SUM(O56:S56)</f>
        <v>0</v>
      </c>
      <c r="W56" s="28"/>
      <c r="X56" s="28">
        <v>15</v>
      </c>
      <c r="Y56" s="28">
        <v>25</v>
      </c>
      <c r="Z56" s="28">
        <v>5</v>
      </c>
      <c r="AA56" s="28">
        <v>7</v>
      </c>
      <c r="AB56" s="28">
        <v>5</v>
      </c>
      <c r="AC56" s="28">
        <v>7</v>
      </c>
      <c r="AD56" s="28">
        <v>5</v>
      </c>
      <c r="AE56" s="28">
        <v>9</v>
      </c>
      <c r="AF56" s="28">
        <v>5</v>
      </c>
      <c r="AG56" s="28">
        <v>7</v>
      </c>
      <c r="AH56" s="28">
        <v>5</v>
      </c>
      <c r="AI56" s="28">
        <v>9</v>
      </c>
      <c r="AJ56" s="28">
        <v>1</v>
      </c>
      <c r="AK56" s="28">
        <v>6</v>
      </c>
      <c r="AL56" s="28">
        <v>1</v>
      </c>
      <c r="AM56" s="28">
        <v>9</v>
      </c>
      <c r="AN56" s="28"/>
      <c r="AO56" s="28"/>
      <c r="AP56" s="28"/>
      <c r="AQ56" s="28"/>
      <c r="AR56" s="28"/>
      <c r="AS56" s="28">
        <v>4</v>
      </c>
      <c r="AT56" s="28">
        <v>3</v>
      </c>
      <c r="AU56" s="28">
        <v>9</v>
      </c>
      <c r="AV56" s="28">
        <v>9</v>
      </c>
    </row>
    <row r="57" spans="1:48" x14ac:dyDescent="0.25">
      <c r="A57" s="101" t="str">
        <f>'Input Volunteers'!A57</f>
        <v>Shapla Begum</v>
      </c>
      <c r="B57" s="100"/>
      <c r="C57" s="20">
        <v>0</v>
      </c>
      <c r="D57" s="20">
        <v>0</v>
      </c>
      <c r="E57" s="20">
        <v>0</v>
      </c>
      <c r="F57" s="20">
        <v>0</v>
      </c>
      <c r="G57" s="20">
        <v>0</v>
      </c>
      <c r="H57" s="29">
        <f t="shared" si="3"/>
        <v>0</v>
      </c>
      <c r="I57" s="20"/>
      <c r="J57" s="20"/>
      <c r="K57" s="20"/>
      <c r="L57" s="20"/>
      <c r="M57" s="20"/>
      <c r="N57" s="20"/>
      <c r="O57" s="20"/>
      <c r="P57" s="20"/>
      <c r="Q57" s="20"/>
      <c r="R57" s="20"/>
      <c r="S57" s="20"/>
      <c r="T57" s="20"/>
      <c r="U57" s="20">
        <f>'Client contacts'!B58</f>
        <v>0</v>
      </c>
      <c r="V57" s="20">
        <f t="shared" si="2"/>
        <v>0</v>
      </c>
      <c r="W57" s="20"/>
      <c r="X57" s="20"/>
      <c r="Y57" s="20"/>
      <c r="Z57" s="20"/>
      <c r="AA57" s="20"/>
      <c r="AB57" s="20"/>
      <c r="AC57" s="20"/>
      <c r="AD57" s="20"/>
      <c r="AE57" s="20"/>
      <c r="AF57" s="20"/>
      <c r="AG57" s="20"/>
      <c r="AH57" s="20"/>
      <c r="AI57" s="20"/>
      <c r="AJ57" s="20"/>
      <c r="AK57" s="20"/>
      <c r="AL57" s="20"/>
      <c r="AM57" s="20"/>
      <c r="AN57" s="20"/>
      <c r="AO57" s="20"/>
      <c r="AP57" s="20"/>
      <c r="AQ57" s="89"/>
      <c r="AR57" s="89"/>
      <c r="AS57" s="161"/>
      <c r="AT57" s="161"/>
      <c r="AU57" s="161"/>
      <c r="AV57" s="28"/>
    </row>
    <row r="58" spans="1:48" x14ac:dyDescent="0.25">
      <c r="A58" s="101" t="str">
        <f>'Input Volunteers'!A58</f>
        <v>Yan Rong Chen</v>
      </c>
      <c r="B58" s="100"/>
      <c r="C58" s="20">
        <v>0</v>
      </c>
      <c r="D58" s="20">
        <v>0</v>
      </c>
      <c r="E58" s="20">
        <v>0</v>
      </c>
      <c r="F58" s="20">
        <v>0</v>
      </c>
      <c r="G58" s="20">
        <v>0</v>
      </c>
      <c r="H58" s="29">
        <f t="shared" si="3"/>
        <v>0</v>
      </c>
      <c r="I58" s="20"/>
      <c r="J58" s="20"/>
      <c r="K58" s="20"/>
      <c r="L58" s="20"/>
      <c r="M58" s="20"/>
      <c r="N58" s="20"/>
      <c r="O58" s="20"/>
      <c r="P58" s="20"/>
      <c r="Q58" s="20"/>
      <c r="R58" s="20"/>
      <c r="S58" s="20"/>
      <c r="T58" s="20"/>
      <c r="U58" s="20">
        <f>'Client contacts'!B59</f>
        <v>0</v>
      </c>
      <c r="V58" s="20">
        <f t="shared" si="2"/>
        <v>0</v>
      </c>
      <c r="W58" s="20"/>
      <c r="X58" s="20"/>
      <c r="Y58" s="20"/>
      <c r="Z58" s="20"/>
      <c r="AA58" s="20"/>
      <c r="AB58" s="20"/>
      <c r="AC58" s="20"/>
      <c r="AD58" s="20"/>
      <c r="AE58" s="20"/>
      <c r="AF58" s="20"/>
      <c r="AG58" s="20"/>
      <c r="AH58" s="20"/>
      <c r="AI58" s="20"/>
      <c r="AJ58" s="20"/>
      <c r="AK58" s="20"/>
      <c r="AL58" s="20"/>
      <c r="AM58" s="20"/>
      <c r="AN58" s="20"/>
      <c r="AO58" s="20"/>
      <c r="AP58" s="20"/>
      <c r="AQ58" s="89"/>
      <c r="AR58" s="89"/>
      <c r="AS58" s="161"/>
      <c r="AT58" s="161"/>
      <c r="AU58" s="161"/>
      <c r="AV58" s="28"/>
    </row>
    <row r="59" spans="1:48" x14ac:dyDescent="0.25">
      <c r="A59" s="101" t="str">
        <f>'Input Volunteers'!A59</f>
        <v>Tavan Huseein</v>
      </c>
      <c r="B59" s="100"/>
      <c r="C59" s="20">
        <v>0</v>
      </c>
      <c r="D59" s="20">
        <v>0</v>
      </c>
      <c r="E59" s="20">
        <v>0</v>
      </c>
      <c r="F59" s="20">
        <v>0</v>
      </c>
      <c r="G59" s="20">
        <v>0</v>
      </c>
      <c r="H59" s="29">
        <f t="shared" ref="H59:H112" si="4">SUM(C59:G59)</f>
        <v>0</v>
      </c>
      <c r="I59" s="20"/>
      <c r="J59" s="20"/>
      <c r="K59" s="20"/>
      <c r="L59" s="20"/>
      <c r="M59" s="20"/>
      <c r="N59" s="20"/>
      <c r="O59" s="20"/>
      <c r="P59" s="20"/>
      <c r="Q59" s="20"/>
      <c r="R59" s="20"/>
      <c r="S59" s="20"/>
      <c r="T59" s="20"/>
      <c r="U59" s="20">
        <f>'Client contacts'!B60</f>
        <v>0</v>
      </c>
      <c r="V59" s="20">
        <f t="shared" si="2"/>
        <v>0</v>
      </c>
      <c r="W59" s="20"/>
      <c r="X59" s="20"/>
      <c r="Y59" s="20"/>
      <c r="Z59" s="20"/>
      <c r="AA59" s="20"/>
      <c r="AB59" s="20"/>
      <c r="AC59" s="20"/>
      <c r="AD59" s="20"/>
      <c r="AE59" s="20"/>
      <c r="AF59" s="20"/>
      <c r="AG59" s="20"/>
      <c r="AH59" s="20"/>
      <c r="AI59" s="20"/>
      <c r="AJ59" s="20"/>
      <c r="AK59" s="20"/>
      <c r="AL59" s="20"/>
      <c r="AM59" s="20"/>
      <c r="AN59" s="20"/>
      <c r="AO59" s="20"/>
      <c r="AP59" s="20"/>
      <c r="AQ59" s="89"/>
      <c r="AR59" s="89"/>
      <c r="AS59" s="161"/>
      <c r="AT59" s="161"/>
      <c r="AU59" s="161"/>
      <c r="AV59" s="28"/>
    </row>
    <row r="60" spans="1:48" x14ac:dyDescent="0.25">
      <c r="A60" s="101" t="str">
        <f>'Input Volunteers'!A60</f>
        <v>Kavita Rawat</v>
      </c>
      <c r="B60" s="100"/>
      <c r="C60" s="20">
        <v>0</v>
      </c>
      <c r="D60" s="20">
        <v>1</v>
      </c>
      <c r="E60" s="20">
        <v>0</v>
      </c>
      <c r="F60" s="20">
        <v>0</v>
      </c>
      <c r="G60" s="20">
        <v>0</v>
      </c>
      <c r="H60" s="29">
        <f t="shared" si="4"/>
        <v>1</v>
      </c>
      <c r="I60" s="20" t="s">
        <v>18</v>
      </c>
      <c r="J60" s="20"/>
      <c r="K60" s="20">
        <v>9</v>
      </c>
      <c r="L60" s="20"/>
      <c r="M60" s="20"/>
      <c r="N60" s="20"/>
      <c r="O60" s="20"/>
      <c r="P60" s="20"/>
      <c r="Q60" s="20"/>
      <c r="R60" s="20"/>
      <c r="S60" s="20"/>
      <c r="T60" s="20"/>
      <c r="U60" s="20">
        <f>'Client contacts'!B61</f>
        <v>0</v>
      </c>
      <c r="V60" s="20">
        <f t="shared" si="2"/>
        <v>0</v>
      </c>
      <c r="W60" s="20"/>
      <c r="X60" s="20">
        <v>1</v>
      </c>
      <c r="Y60" s="20">
        <v>2</v>
      </c>
      <c r="Z60" s="20">
        <v>4</v>
      </c>
      <c r="AA60" s="20">
        <v>8</v>
      </c>
      <c r="AB60" s="20">
        <v>2</v>
      </c>
      <c r="AC60" s="20">
        <v>8</v>
      </c>
      <c r="AD60" s="20">
        <v>2</v>
      </c>
      <c r="AE60" s="20">
        <v>9</v>
      </c>
      <c r="AF60" s="20">
        <v>4</v>
      </c>
      <c r="AG60" s="20">
        <v>9</v>
      </c>
      <c r="AH60" s="20">
        <v>4</v>
      </c>
      <c r="AI60" s="20">
        <v>8</v>
      </c>
      <c r="AJ60" s="20">
        <v>2</v>
      </c>
      <c r="AK60" s="20">
        <v>3</v>
      </c>
      <c r="AL60" s="20">
        <v>4</v>
      </c>
      <c r="AM60" s="20">
        <v>9</v>
      </c>
      <c r="AN60" s="20"/>
      <c r="AO60" s="20" t="s">
        <v>20</v>
      </c>
      <c r="AP60" s="20"/>
      <c r="AQ60" s="89"/>
      <c r="AR60" s="89"/>
      <c r="AS60" s="161">
        <v>3</v>
      </c>
      <c r="AT60" s="161">
        <v>2</v>
      </c>
      <c r="AU60" s="161">
        <v>8</v>
      </c>
      <c r="AV60" s="28">
        <v>8</v>
      </c>
    </row>
    <row r="61" spans="1:48" x14ac:dyDescent="0.25">
      <c r="A61" s="101" t="str">
        <f>'Input Volunteers'!A61</f>
        <v>Suma Chowdhury</v>
      </c>
      <c r="B61" s="100"/>
      <c r="C61" s="20">
        <v>0</v>
      </c>
      <c r="D61" s="20">
        <v>4</v>
      </c>
      <c r="E61" s="20">
        <v>0</v>
      </c>
      <c r="F61" s="20">
        <v>0</v>
      </c>
      <c r="G61" s="20">
        <v>4</v>
      </c>
      <c r="H61" s="29">
        <f t="shared" si="4"/>
        <v>8</v>
      </c>
      <c r="I61" s="20" t="s">
        <v>18</v>
      </c>
      <c r="J61" s="20"/>
      <c r="K61" s="20">
        <v>9</v>
      </c>
      <c r="L61" s="20"/>
      <c r="M61" s="20"/>
      <c r="N61" s="20"/>
      <c r="O61" s="20"/>
      <c r="P61" s="20"/>
      <c r="Q61" s="20"/>
      <c r="R61" s="20"/>
      <c r="S61" s="20"/>
      <c r="T61" s="20"/>
      <c r="U61" s="20">
        <f>'Client contacts'!B62</f>
        <v>0</v>
      </c>
      <c r="V61" s="20">
        <f t="shared" si="2"/>
        <v>0</v>
      </c>
      <c r="W61" s="20"/>
      <c r="X61" s="20">
        <v>1</v>
      </c>
      <c r="Y61" s="20">
        <v>1</v>
      </c>
      <c r="Z61" s="20">
        <v>9</v>
      </c>
      <c r="AA61" s="20">
        <v>9</v>
      </c>
      <c r="AB61" s="20">
        <v>2</v>
      </c>
      <c r="AC61" s="20">
        <v>6</v>
      </c>
      <c r="AD61" s="20">
        <v>9</v>
      </c>
      <c r="AE61" s="20">
        <v>9</v>
      </c>
      <c r="AF61" s="20">
        <v>5</v>
      </c>
      <c r="AG61" s="20">
        <v>9</v>
      </c>
      <c r="AH61" s="20">
        <v>5</v>
      </c>
      <c r="AI61" s="20">
        <v>8</v>
      </c>
      <c r="AJ61" s="20">
        <v>2</v>
      </c>
      <c r="AK61" s="20">
        <v>4</v>
      </c>
      <c r="AL61" s="20">
        <v>4</v>
      </c>
      <c r="AM61" s="20">
        <v>9</v>
      </c>
      <c r="AN61" s="20"/>
      <c r="AO61" s="20" t="s">
        <v>20</v>
      </c>
      <c r="AP61" s="20"/>
      <c r="AQ61" s="89"/>
      <c r="AR61" s="89"/>
      <c r="AS61" s="161">
        <v>2</v>
      </c>
      <c r="AT61" s="161">
        <v>1</v>
      </c>
      <c r="AU61" s="161">
        <v>4</v>
      </c>
      <c r="AV61" s="28">
        <v>9</v>
      </c>
    </row>
    <row r="62" spans="1:48" x14ac:dyDescent="0.25">
      <c r="A62" s="101" t="str">
        <f>'Input Volunteers'!A62</f>
        <v>Elizabeth Oriao</v>
      </c>
      <c r="B62" s="100"/>
      <c r="C62" s="20">
        <v>8</v>
      </c>
      <c r="D62" s="20">
        <v>0</v>
      </c>
      <c r="E62" s="20">
        <v>0</v>
      </c>
      <c r="F62" s="20">
        <v>0</v>
      </c>
      <c r="G62" s="20">
        <v>0</v>
      </c>
      <c r="H62" s="29">
        <f t="shared" si="4"/>
        <v>8</v>
      </c>
      <c r="I62" s="20" t="s">
        <v>20</v>
      </c>
      <c r="J62" s="20">
        <v>9</v>
      </c>
      <c r="K62" s="20"/>
      <c r="L62" s="20"/>
      <c r="M62" s="20"/>
      <c r="N62" s="20"/>
      <c r="O62" s="20"/>
      <c r="P62" s="20"/>
      <c r="Q62" s="20"/>
      <c r="R62" s="20"/>
      <c r="S62" s="20"/>
      <c r="T62" s="20" t="s">
        <v>20</v>
      </c>
      <c r="U62" s="20">
        <f>'Client contacts'!B63</f>
        <v>6</v>
      </c>
      <c r="V62" s="20">
        <f t="shared" ref="V62:V115" si="5">SUM(O62:S62)</f>
        <v>0</v>
      </c>
      <c r="W62" s="20" t="s">
        <v>20</v>
      </c>
      <c r="X62" s="20"/>
      <c r="Y62" s="20"/>
      <c r="Z62" s="20">
        <v>9</v>
      </c>
      <c r="AA62" s="20">
        <v>9</v>
      </c>
      <c r="AB62" s="20">
        <v>9</v>
      </c>
      <c r="AC62" s="20">
        <v>9</v>
      </c>
      <c r="AD62" s="20">
        <v>9</v>
      </c>
      <c r="AE62" s="20">
        <v>9</v>
      </c>
      <c r="AF62" s="20">
        <v>9</v>
      </c>
      <c r="AG62" s="20">
        <v>9</v>
      </c>
      <c r="AH62" s="20">
        <v>9</v>
      </c>
      <c r="AI62" s="20">
        <v>9</v>
      </c>
      <c r="AJ62" s="20" t="s">
        <v>19</v>
      </c>
      <c r="AK62" s="20" t="s">
        <v>19</v>
      </c>
      <c r="AL62" s="20">
        <v>2</v>
      </c>
      <c r="AM62" s="20">
        <v>9</v>
      </c>
      <c r="AN62" s="20"/>
      <c r="AO62" s="20"/>
      <c r="AP62" s="20"/>
      <c r="AQ62" s="89"/>
      <c r="AR62" s="89"/>
      <c r="AS62" s="161">
        <v>1</v>
      </c>
      <c r="AT62" s="161">
        <v>1</v>
      </c>
      <c r="AU62" s="161">
        <v>9</v>
      </c>
      <c r="AV62" s="28">
        <v>9</v>
      </c>
    </row>
    <row r="63" spans="1:48" x14ac:dyDescent="0.25">
      <c r="A63" s="101" t="str">
        <f>'Input Volunteers'!A63</f>
        <v>Archana Battalu</v>
      </c>
      <c r="B63" s="100"/>
      <c r="C63" s="20">
        <v>5</v>
      </c>
      <c r="D63" s="20">
        <v>0</v>
      </c>
      <c r="E63" s="20">
        <v>3</v>
      </c>
      <c r="F63" s="20">
        <v>0</v>
      </c>
      <c r="G63" s="20">
        <v>5</v>
      </c>
      <c r="H63" s="29">
        <f t="shared" si="4"/>
        <v>13</v>
      </c>
      <c r="I63" s="20" t="s">
        <v>20</v>
      </c>
      <c r="J63" s="20">
        <v>5</v>
      </c>
      <c r="K63" s="20"/>
      <c r="L63" s="20">
        <v>9</v>
      </c>
      <c r="M63" s="20"/>
      <c r="N63" s="20">
        <v>5</v>
      </c>
      <c r="O63" s="20">
        <v>20</v>
      </c>
      <c r="P63" s="20">
        <v>25</v>
      </c>
      <c r="Q63" s="20"/>
      <c r="R63" s="20"/>
      <c r="S63" s="20"/>
      <c r="T63" s="20" t="s">
        <v>18</v>
      </c>
      <c r="U63" s="20">
        <f>'Client contacts'!B64</f>
        <v>11</v>
      </c>
      <c r="V63" s="20">
        <f t="shared" si="5"/>
        <v>45</v>
      </c>
      <c r="W63" s="20" t="s">
        <v>20</v>
      </c>
      <c r="X63" s="20">
        <v>2</v>
      </c>
      <c r="Y63" s="20" t="s">
        <v>456</v>
      </c>
      <c r="Z63" s="20">
        <v>5</v>
      </c>
      <c r="AA63" s="20">
        <v>9</v>
      </c>
      <c r="AB63" s="20">
        <v>9</v>
      </c>
      <c r="AC63" s="20">
        <v>9</v>
      </c>
      <c r="AD63" s="20">
        <v>5</v>
      </c>
      <c r="AE63" s="20">
        <v>9</v>
      </c>
      <c r="AF63" s="20">
        <v>6</v>
      </c>
      <c r="AG63" s="20">
        <v>9</v>
      </c>
      <c r="AH63" s="20">
        <v>9</v>
      </c>
      <c r="AI63" s="20">
        <v>6</v>
      </c>
      <c r="AJ63" s="20">
        <v>5</v>
      </c>
      <c r="AK63" s="20">
        <v>9</v>
      </c>
      <c r="AL63" s="20">
        <v>8</v>
      </c>
      <c r="AM63" s="20">
        <v>9</v>
      </c>
      <c r="AN63" s="20"/>
      <c r="AO63" s="20" t="s">
        <v>20</v>
      </c>
      <c r="AP63" s="20"/>
      <c r="AQ63" s="89" t="s">
        <v>20</v>
      </c>
      <c r="AR63" s="89"/>
      <c r="AS63" s="161">
        <v>1</v>
      </c>
      <c r="AT63" s="161">
        <v>1</v>
      </c>
      <c r="AU63" s="161">
        <v>5</v>
      </c>
      <c r="AV63" s="28">
        <v>9</v>
      </c>
    </row>
    <row r="64" spans="1:48" x14ac:dyDescent="0.25">
      <c r="A64" s="101" t="str">
        <f>'Input Volunteers'!A64</f>
        <v>Fahmida Ruloi -Khanon</v>
      </c>
      <c r="B64" s="100"/>
      <c r="C64" s="20">
        <v>0</v>
      </c>
      <c r="D64" s="20">
        <v>0</v>
      </c>
      <c r="E64" s="20">
        <v>0</v>
      </c>
      <c r="F64" s="20">
        <v>0</v>
      </c>
      <c r="G64" s="20">
        <v>0</v>
      </c>
      <c r="H64" s="29">
        <f t="shared" si="4"/>
        <v>0</v>
      </c>
      <c r="I64" s="20"/>
      <c r="J64" s="20"/>
      <c r="K64" s="20"/>
      <c r="L64" s="20"/>
      <c r="M64" s="20"/>
      <c r="N64" s="20"/>
      <c r="O64" s="20"/>
      <c r="P64" s="20"/>
      <c r="Q64" s="20"/>
      <c r="R64" s="20"/>
      <c r="S64" s="20"/>
      <c r="T64" s="20"/>
      <c r="U64" s="20">
        <f>'Client contacts'!B65</f>
        <v>0</v>
      </c>
      <c r="V64" s="20">
        <f t="shared" si="5"/>
        <v>0</v>
      </c>
      <c r="W64" s="20"/>
      <c r="X64" s="20"/>
      <c r="Y64" s="20"/>
      <c r="Z64" s="20"/>
      <c r="AA64" s="20"/>
      <c r="AB64" s="20"/>
      <c r="AC64" s="20"/>
      <c r="AD64" s="20"/>
      <c r="AE64" s="20"/>
      <c r="AF64" s="20"/>
      <c r="AG64" s="20"/>
      <c r="AH64" s="20"/>
      <c r="AI64" s="20"/>
      <c r="AJ64" s="20"/>
      <c r="AK64" s="20"/>
      <c r="AL64" s="20"/>
      <c r="AM64" s="20"/>
      <c r="AN64" s="20"/>
      <c r="AO64" s="20"/>
      <c r="AP64" s="20"/>
      <c r="AQ64" s="89"/>
      <c r="AR64" s="89"/>
      <c r="AS64" s="161"/>
      <c r="AT64" s="161"/>
      <c r="AU64" s="161"/>
      <c r="AV64" s="28"/>
    </row>
    <row r="65" spans="1:48" x14ac:dyDescent="0.25">
      <c r="A65" s="101" t="str">
        <f>'Input Volunteers'!A65</f>
        <v>Somaia Mohamed</v>
      </c>
      <c r="B65" s="100"/>
      <c r="C65" s="20">
        <v>0</v>
      </c>
      <c r="D65" s="20">
        <v>0</v>
      </c>
      <c r="E65" s="20">
        <v>0</v>
      </c>
      <c r="F65" s="20">
        <v>0</v>
      </c>
      <c r="G65" s="20">
        <v>0</v>
      </c>
      <c r="H65" s="29">
        <f t="shared" si="4"/>
        <v>0</v>
      </c>
      <c r="I65" s="20"/>
      <c r="J65" s="20"/>
      <c r="K65" s="20"/>
      <c r="L65" s="20"/>
      <c r="M65" s="20"/>
      <c r="N65" s="20"/>
      <c r="O65" s="20"/>
      <c r="P65" s="20"/>
      <c r="Q65" s="20"/>
      <c r="R65" s="20"/>
      <c r="S65" s="20"/>
      <c r="T65" s="20"/>
      <c r="U65" s="20">
        <f>'Client contacts'!B66</f>
        <v>0</v>
      </c>
      <c r="V65" s="20">
        <f t="shared" si="5"/>
        <v>0</v>
      </c>
      <c r="W65" s="20"/>
      <c r="X65" s="20"/>
      <c r="Y65" s="20"/>
      <c r="Z65" s="20"/>
      <c r="AA65" s="20"/>
      <c r="AB65" s="20"/>
      <c r="AC65" s="20"/>
      <c r="AD65" s="20"/>
      <c r="AE65" s="20"/>
      <c r="AF65" s="20"/>
      <c r="AG65" s="20"/>
      <c r="AH65" s="20"/>
      <c r="AI65" s="20"/>
      <c r="AJ65" s="20"/>
      <c r="AK65" s="20"/>
      <c r="AL65" s="20"/>
      <c r="AM65" s="20"/>
      <c r="AN65" s="20"/>
      <c r="AO65" s="20"/>
      <c r="AP65" s="20"/>
      <c r="AQ65" s="89"/>
      <c r="AR65" s="89"/>
      <c r="AS65" s="161"/>
      <c r="AT65" s="161"/>
      <c r="AU65" s="161"/>
      <c r="AV65" s="28"/>
    </row>
    <row r="66" spans="1:48" x14ac:dyDescent="0.25">
      <c r="A66" s="101" t="str">
        <f>'Input Volunteers'!A66</f>
        <v>Hannat Al-Hanai</v>
      </c>
      <c r="B66" s="100"/>
      <c r="C66" s="20">
        <v>0</v>
      </c>
      <c r="D66" s="20">
        <v>0</v>
      </c>
      <c r="E66" s="20">
        <v>0</v>
      </c>
      <c r="F66" s="20">
        <v>0</v>
      </c>
      <c r="G66" s="20">
        <v>0</v>
      </c>
      <c r="H66" s="29">
        <f t="shared" si="4"/>
        <v>0</v>
      </c>
      <c r="I66" s="20"/>
      <c r="J66" s="20"/>
      <c r="K66" s="20"/>
      <c r="L66" s="20"/>
      <c r="M66" s="20"/>
      <c r="N66" s="20"/>
      <c r="O66" s="20"/>
      <c r="P66" s="20"/>
      <c r="Q66" s="20"/>
      <c r="R66" s="20"/>
      <c r="S66" s="20"/>
      <c r="T66" s="20"/>
      <c r="U66" s="20">
        <f>'Client contacts'!B67</f>
        <v>30</v>
      </c>
      <c r="V66" s="20">
        <f t="shared" si="5"/>
        <v>0</v>
      </c>
      <c r="W66" s="20"/>
      <c r="X66" s="20"/>
      <c r="Y66" s="20"/>
      <c r="Z66" s="20"/>
      <c r="AA66" s="20"/>
      <c r="AB66" s="20"/>
      <c r="AC66" s="20"/>
      <c r="AD66" s="20"/>
      <c r="AE66" s="20"/>
      <c r="AF66" s="20"/>
      <c r="AG66" s="20"/>
      <c r="AH66" s="20"/>
      <c r="AI66" s="20"/>
      <c r="AJ66" s="20"/>
      <c r="AK66" s="20"/>
      <c r="AL66" s="20"/>
      <c r="AM66" s="20"/>
      <c r="AN66" s="20"/>
      <c r="AO66" s="20"/>
      <c r="AP66" s="20"/>
      <c r="AQ66" s="89"/>
      <c r="AR66" s="89"/>
      <c r="AS66" s="161"/>
      <c r="AT66" s="161"/>
      <c r="AU66" s="161"/>
      <c r="AV66" s="28"/>
    </row>
    <row r="67" spans="1:48" x14ac:dyDescent="0.25">
      <c r="A67" s="101" t="str">
        <f>'Input Volunteers'!A67</f>
        <v>Farhana Akter</v>
      </c>
      <c r="B67" s="100"/>
      <c r="C67" s="20">
        <v>0</v>
      </c>
      <c r="D67" s="20">
        <v>0</v>
      </c>
      <c r="E67" s="20">
        <v>0</v>
      </c>
      <c r="F67" s="20">
        <v>0</v>
      </c>
      <c r="G67" s="20">
        <v>0</v>
      </c>
      <c r="H67" s="29">
        <f t="shared" si="4"/>
        <v>0</v>
      </c>
      <c r="I67" s="20"/>
      <c r="J67" s="20"/>
      <c r="K67" s="20"/>
      <c r="L67" s="20"/>
      <c r="M67" s="20"/>
      <c r="N67" s="20"/>
      <c r="O67" s="20"/>
      <c r="P67" s="20"/>
      <c r="Q67" s="20"/>
      <c r="R67" s="20"/>
      <c r="S67" s="20"/>
      <c r="T67" s="20"/>
      <c r="U67" s="20">
        <f>'Client contacts'!B68</f>
        <v>0</v>
      </c>
      <c r="V67" s="20">
        <f t="shared" si="5"/>
        <v>0</v>
      </c>
      <c r="W67" s="20"/>
      <c r="X67" s="20"/>
      <c r="Y67" s="20"/>
      <c r="Z67" s="20"/>
      <c r="AA67" s="20"/>
      <c r="AB67" s="20"/>
      <c r="AC67" s="20"/>
      <c r="AD67" s="20"/>
      <c r="AE67" s="20"/>
      <c r="AF67" s="20"/>
      <c r="AG67" s="20"/>
      <c r="AH67" s="20"/>
      <c r="AI67" s="20"/>
      <c r="AJ67" s="20"/>
      <c r="AK67" s="20"/>
      <c r="AL67" s="20"/>
      <c r="AM67" s="20"/>
      <c r="AN67" s="20"/>
      <c r="AO67" s="20"/>
      <c r="AP67" s="20"/>
      <c r="AQ67" s="89"/>
      <c r="AR67" s="89"/>
      <c r="AS67" s="161"/>
      <c r="AT67" s="161"/>
      <c r="AU67" s="161"/>
      <c r="AV67" s="28"/>
    </row>
    <row r="68" spans="1:48" x14ac:dyDescent="0.25">
      <c r="A68" s="101" t="str">
        <f>'Input Volunteers'!A68</f>
        <v>Abeet Nour</v>
      </c>
      <c r="B68" s="100"/>
      <c r="C68" s="20">
        <v>0</v>
      </c>
      <c r="D68" s="20">
        <v>10</v>
      </c>
      <c r="E68" s="20">
        <v>0</v>
      </c>
      <c r="F68" s="20">
        <v>0</v>
      </c>
      <c r="G68" s="20">
        <v>0</v>
      </c>
      <c r="H68" s="29">
        <f t="shared" si="4"/>
        <v>10</v>
      </c>
      <c r="I68" s="20" t="s">
        <v>20</v>
      </c>
      <c r="J68" s="20"/>
      <c r="K68" s="20">
        <v>8</v>
      </c>
      <c r="L68" s="20"/>
      <c r="M68" s="20"/>
      <c r="N68" s="20"/>
      <c r="O68" s="20"/>
      <c r="P68" s="20"/>
      <c r="Q68" s="20"/>
      <c r="R68" s="20"/>
      <c r="S68" s="20" t="s">
        <v>18</v>
      </c>
      <c r="T68" s="20"/>
      <c r="U68" s="20">
        <f>'Client contacts'!B69</f>
        <v>0</v>
      </c>
      <c r="V68" s="20">
        <f t="shared" si="5"/>
        <v>0</v>
      </c>
      <c r="W68" s="20" t="s">
        <v>18</v>
      </c>
      <c r="X68" s="20">
        <v>2</v>
      </c>
      <c r="Y68" s="20">
        <v>4</v>
      </c>
      <c r="Z68" s="20">
        <v>2</v>
      </c>
      <c r="AA68" s="20">
        <v>4</v>
      </c>
      <c r="AB68" s="20">
        <v>2</v>
      </c>
      <c r="AC68" s="20">
        <v>4</v>
      </c>
      <c r="AD68" s="20">
        <v>4</v>
      </c>
      <c r="AE68" s="20">
        <v>6</v>
      </c>
      <c r="AF68" s="20">
        <v>2</v>
      </c>
      <c r="AG68" s="20">
        <v>6</v>
      </c>
      <c r="AH68" s="20">
        <v>2</v>
      </c>
      <c r="AI68" s="20">
        <v>4</v>
      </c>
      <c r="AJ68" s="20">
        <v>2</v>
      </c>
      <c r="AK68" s="20">
        <v>4</v>
      </c>
      <c r="AL68" s="20">
        <v>4</v>
      </c>
      <c r="AM68" s="20">
        <v>6</v>
      </c>
      <c r="AN68" s="20"/>
      <c r="AO68" s="20" t="s">
        <v>20</v>
      </c>
      <c r="AP68" s="20"/>
      <c r="AQ68" s="89"/>
      <c r="AR68" s="89"/>
      <c r="AS68" s="161">
        <v>3</v>
      </c>
      <c r="AT68" s="161">
        <v>2</v>
      </c>
      <c r="AU68" s="161">
        <v>8</v>
      </c>
      <c r="AV68" s="28">
        <v>8</v>
      </c>
    </row>
    <row r="69" spans="1:48" x14ac:dyDescent="0.25">
      <c r="A69" s="101" t="str">
        <f>'Input Volunteers'!A69</f>
        <v>Prachi Joshi</v>
      </c>
      <c r="B69" s="100"/>
      <c r="C69" s="20">
        <v>8</v>
      </c>
      <c r="D69" s="20">
        <v>12</v>
      </c>
      <c r="E69" s="20">
        <v>2</v>
      </c>
      <c r="F69" s="20">
        <v>0</v>
      </c>
      <c r="G69" s="20">
        <v>0</v>
      </c>
      <c r="H69" s="29">
        <f t="shared" si="4"/>
        <v>22</v>
      </c>
      <c r="I69" s="20" t="s">
        <v>20</v>
      </c>
      <c r="J69" s="20">
        <v>9</v>
      </c>
      <c r="K69" s="20">
        <v>9</v>
      </c>
      <c r="L69" s="20">
        <v>9</v>
      </c>
      <c r="M69" s="20"/>
      <c r="N69" s="20"/>
      <c r="O69" s="20">
        <v>2</v>
      </c>
      <c r="P69" s="20"/>
      <c r="Q69" s="20"/>
      <c r="R69" s="20"/>
      <c r="S69" s="20" t="s">
        <v>18</v>
      </c>
      <c r="T69" s="20">
        <v>0</v>
      </c>
      <c r="U69" s="20">
        <f>'Client contacts'!B70</f>
        <v>30</v>
      </c>
      <c r="V69" s="20">
        <f>SUM(O69:T69)</f>
        <v>2</v>
      </c>
      <c r="W69" s="20" t="s">
        <v>20</v>
      </c>
      <c r="X69" s="20">
        <v>3</v>
      </c>
      <c r="Y69" s="20">
        <v>12</v>
      </c>
      <c r="Z69" s="20">
        <v>5</v>
      </c>
      <c r="AA69" s="20">
        <v>9</v>
      </c>
      <c r="AB69" s="20">
        <v>9</v>
      </c>
      <c r="AC69" s="20">
        <v>9</v>
      </c>
      <c r="AD69" s="20">
        <v>5</v>
      </c>
      <c r="AE69" s="20">
        <v>9</v>
      </c>
      <c r="AF69" s="20">
        <v>9</v>
      </c>
      <c r="AG69" s="20">
        <v>9</v>
      </c>
      <c r="AH69" s="20">
        <v>9</v>
      </c>
      <c r="AI69" s="20">
        <v>9</v>
      </c>
      <c r="AJ69" s="20">
        <v>5</v>
      </c>
      <c r="AK69" s="20">
        <v>9</v>
      </c>
      <c r="AL69" s="20">
        <v>6</v>
      </c>
      <c r="AM69" s="20">
        <v>9</v>
      </c>
      <c r="AN69" s="20" t="s">
        <v>20</v>
      </c>
      <c r="AO69" s="20" t="s">
        <v>20</v>
      </c>
      <c r="AP69" s="20"/>
      <c r="AQ69" s="89"/>
      <c r="AR69" s="89"/>
      <c r="AS69" s="161">
        <v>1</v>
      </c>
      <c r="AT69" s="161">
        <v>1</v>
      </c>
      <c r="AU69" s="161">
        <v>9</v>
      </c>
      <c r="AV69" s="28">
        <v>9</v>
      </c>
    </row>
    <row r="70" spans="1:48" x14ac:dyDescent="0.25">
      <c r="A70" s="101" t="str">
        <f>'Input Volunteers'!A70</f>
        <v>Aradhana Dhing</v>
      </c>
      <c r="B70" s="100"/>
      <c r="C70" s="20">
        <v>0</v>
      </c>
      <c r="D70" s="20">
        <v>0</v>
      </c>
      <c r="E70" s="20">
        <v>0</v>
      </c>
      <c r="F70" s="20">
        <v>0</v>
      </c>
      <c r="G70" s="20">
        <v>0</v>
      </c>
      <c r="H70" s="29">
        <f t="shared" si="4"/>
        <v>0</v>
      </c>
      <c r="I70" s="20"/>
      <c r="J70" s="20"/>
      <c r="K70" s="20"/>
      <c r="L70" s="20"/>
      <c r="M70" s="20"/>
      <c r="N70" s="20"/>
      <c r="O70" s="20"/>
      <c r="P70" s="20"/>
      <c r="Q70" s="20"/>
      <c r="R70" s="20"/>
      <c r="S70" s="20"/>
      <c r="T70" s="20"/>
      <c r="U70" s="20">
        <f>'Client contacts'!B71</f>
        <v>0</v>
      </c>
      <c r="V70" s="20">
        <f t="shared" si="5"/>
        <v>0</v>
      </c>
      <c r="W70" s="20"/>
      <c r="X70" s="20"/>
      <c r="Y70" s="20"/>
      <c r="Z70" s="20"/>
      <c r="AA70" s="20"/>
      <c r="AB70" s="20"/>
      <c r="AC70" s="20"/>
      <c r="AD70" s="20"/>
      <c r="AE70" s="20"/>
      <c r="AF70" s="20"/>
      <c r="AG70" s="20"/>
      <c r="AH70" s="20"/>
      <c r="AI70" s="20"/>
      <c r="AJ70" s="20"/>
      <c r="AK70" s="20"/>
      <c r="AL70" s="20"/>
      <c r="AM70" s="20"/>
      <c r="AN70" s="20"/>
      <c r="AO70" s="20"/>
      <c r="AP70" s="20"/>
      <c r="AQ70" s="89"/>
      <c r="AR70" s="89"/>
      <c r="AS70" s="161"/>
      <c r="AT70" s="161"/>
      <c r="AU70" s="161"/>
      <c r="AV70" s="28"/>
    </row>
    <row r="71" spans="1:48" x14ac:dyDescent="0.25">
      <c r="A71" s="101" t="str">
        <f>'Input Volunteers'!A71</f>
        <v>Mossamat Ashrafia Khatun</v>
      </c>
      <c r="B71" s="100"/>
      <c r="C71" s="20">
        <v>0</v>
      </c>
      <c r="D71" s="20">
        <v>0</v>
      </c>
      <c r="E71" s="20">
        <v>0</v>
      </c>
      <c r="F71" s="20">
        <v>0</v>
      </c>
      <c r="G71" s="20">
        <v>0</v>
      </c>
      <c r="H71" s="29">
        <f t="shared" si="4"/>
        <v>0</v>
      </c>
      <c r="I71" s="20"/>
      <c r="J71" s="20"/>
      <c r="K71" s="20"/>
      <c r="L71" s="20"/>
      <c r="M71" s="20"/>
      <c r="N71" s="20"/>
      <c r="O71" s="20"/>
      <c r="P71" s="20"/>
      <c r="Q71" s="20"/>
      <c r="R71" s="20"/>
      <c r="S71" s="20"/>
      <c r="T71" s="20"/>
      <c r="U71" s="20">
        <f>'Client contacts'!B72</f>
        <v>0</v>
      </c>
      <c r="V71" s="20">
        <f t="shared" si="5"/>
        <v>0</v>
      </c>
      <c r="W71" s="20"/>
      <c r="X71" s="20"/>
      <c r="Y71" s="20"/>
      <c r="Z71" s="20"/>
      <c r="AA71" s="20"/>
      <c r="AB71" s="20"/>
      <c r="AC71" s="20"/>
      <c r="AD71" s="20"/>
      <c r="AE71" s="20"/>
      <c r="AF71" s="20"/>
      <c r="AG71" s="20"/>
      <c r="AH71" s="20"/>
      <c r="AI71" s="20"/>
      <c r="AJ71" s="20"/>
      <c r="AK71" s="20"/>
      <c r="AL71" s="20"/>
      <c r="AM71" s="20"/>
      <c r="AN71" s="20"/>
      <c r="AO71" s="20"/>
      <c r="AP71" s="20"/>
      <c r="AQ71" s="89"/>
      <c r="AR71" s="89"/>
      <c r="AS71" s="161"/>
      <c r="AT71" s="161"/>
      <c r="AU71" s="161"/>
      <c r="AV71" s="28"/>
    </row>
    <row r="72" spans="1:48" x14ac:dyDescent="0.25">
      <c r="A72" s="101" t="str">
        <f>'Input Volunteers'!A72</f>
        <v>Shahanara Begum</v>
      </c>
      <c r="B72" s="100"/>
      <c r="C72" s="20">
        <v>7</v>
      </c>
      <c r="D72" s="20">
        <v>0</v>
      </c>
      <c r="E72" s="20">
        <v>0</v>
      </c>
      <c r="F72" s="20">
        <v>2</v>
      </c>
      <c r="G72" s="20">
        <v>0</v>
      </c>
      <c r="H72" s="29">
        <f t="shared" si="4"/>
        <v>9</v>
      </c>
      <c r="I72" s="20" t="s">
        <v>20</v>
      </c>
      <c r="J72" s="20">
        <v>9</v>
      </c>
      <c r="K72" s="20"/>
      <c r="L72" s="20"/>
      <c r="M72" s="20">
        <v>9</v>
      </c>
      <c r="N72" s="20"/>
      <c r="O72" s="20"/>
      <c r="P72" s="20"/>
      <c r="Q72" s="20"/>
      <c r="R72" s="20"/>
      <c r="S72" s="20">
        <v>14</v>
      </c>
      <c r="T72" s="20" t="s">
        <v>20</v>
      </c>
      <c r="U72" s="20">
        <f>'Client contacts'!B73</f>
        <v>0</v>
      </c>
      <c r="V72" s="20">
        <f t="shared" si="5"/>
        <v>14</v>
      </c>
      <c r="W72" s="20" t="s">
        <v>20</v>
      </c>
      <c r="X72" s="20">
        <v>5</v>
      </c>
      <c r="Y72" s="20">
        <v>3</v>
      </c>
      <c r="Z72" s="20">
        <v>9</v>
      </c>
      <c r="AA72" s="20">
        <v>9</v>
      </c>
      <c r="AB72" s="20">
        <v>9</v>
      </c>
      <c r="AC72" s="20">
        <v>9</v>
      </c>
      <c r="AD72" s="20">
        <v>9</v>
      </c>
      <c r="AE72" s="20">
        <v>9</v>
      </c>
      <c r="AF72" s="20">
        <v>9</v>
      </c>
      <c r="AG72" s="20">
        <v>9</v>
      </c>
      <c r="AH72" s="20">
        <v>5</v>
      </c>
      <c r="AI72" s="20">
        <v>9</v>
      </c>
      <c r="AJ72" s="20">
        <v>9</v>
      </c>
      <c r="AK72" s="20">
        <v>5</v>
      </c>
      <c r="AL72" s="20">
        <v>8</v>
      </c>
      <c r="AM72" s="20">
        <v>9</v>
      </c>
      <c r="AN72" s="20"/>
      <c r="AO72" s="20"/>
      <c r="AP72" s="20"/>
      <c r="AQ72" s="89" t="s">
        <v>20</v>
      </c>
      <c r="AR72" s="89"/>
      <c r="AS72" s="161">
        <v>1</v>
      </c>
      <c r="AT72" s="161">
        <v>3</v>
      </c>
      <c r="AU72" s="161">
        <v>9</v>
      </c>
      <c r="AV72" s="28">
        <v>9</v>
      </c>
    </row>
    <row r="73" spans="1:48" x14ac:dyDescent="0.25">
      <c r="A73" s="101" t="str">
        <f>'Input Volunteers'!A73</f>
        <v>Lin Nuai Maizin -Linda</v>
      </c>
      <c r="B73" s="100"/>
      <c r="C73" s="20">
        <v>0</v>
      </c>
      <c r="D73" s="20">
        <v>6</v>
      </c>
      <c r="E73" s="20">
        <v>0</v>
      </c>
      <c r="F73" s="20">
        <v>0</v>
      </c>
      <c r="G73" s="20">
        <v>0</v>
      </c>
      <c r="H73" s="29">
        <f t="shared" si="4"/>
        <v>6</v>
      </c>
      <c r="I73" s="20" t="s">
        <v>18</v>
      </c>
      <c r="J73" s="20"/>
      <c r="K73" s="20">
        <v>9</v>
      </c>
      <c r="L73" s="20"/>
      <c r="M73" s="20"/>
      <c r="N73" s="20"/>
      <c r="O73" s="20"/>
      <c r="P73" s="20"/>
      <c r="Q73" s="20"/>
      <c r="R73" s="20"/>
      <c r="S73" s="20"/>
      <c r="T73" s="20"/>
      <c r="U73" s="20">
        <f>'Client contacts'!B74</f>
        <v>0</v>
      </c>
      <c r="V73" s="20">
        <f t="shared" si="5"/>
        <v>0</v>
      </c>
      <c r="W73" s="20"/>
      <c r="X73" s="20">
        <v>2</v>
      </c>
      <c r="Y73" s="20">
        <v>5</v>
      </c>
      <c r="Z73" s="20">
        <v>4</v>
      </c>
      <c r="AA73" s="20">
        <v>8</v>
      </c>
      <c r="AB73" s="20">
        <v>1</v>
      </c>
      <c r="AC73" s="20">
        <v>5</v>
      </c>
      <c r="AD73" s="20">
        <v>5</v>
      </c>
      <c r="AE73" s="20">
        <v>7</v>
      </c>
      <c r="AF73" s="20">
        <v>6</v>
      </c>
      <c r="AG73" s="20">
        <v>9</v>
      </c>
      <c r="AH73" s="20">
        <v>5</v>
      </c>
      <c r="AI73" s="20">
        <v>9</v>
      </c>
      <c r="AJ73" s="20">
        <v>1</v>
      </c>
      <c r="AK73" s="20">
        <v>4</v>
      </c>
      <c r="AL73" s="20">
        <v>2</v>
      </c>
      <c r="AM73" s="20">
        <v>8</v>
      </c>
      <c r="AN73" s="20"/>
      <c r="AO73" s="20"/>
      <c r="AP73" s="20"/>
      <c r="AQ73" s="89"/>
      <c r="AR73" s="89"/>
      <c r="AS73" s="161">
        <v>1</v>
      </c>
      <c r="AT73" s="161">
        <v>1</v>
      </c>
      <c r="AU73" s="161">
        <v>9</v>
      </c>
      <c r="AV73" s="28">
        <v>9</v>
      </c>
    </row>
    <row r="74" spans="1:48" x14ac:dyDescent="0.25">
      <c r="A74" s="101" t="str">
        <f>'Input Volunteers'!A74</f>
        <v>Fahmida Khatun Bhuiyan</v>
      </c>
      <c r="B74" s="100"/>
      <c r="C74" s="20">
        <v>0</v>
      </c>
      <c r="D74" s="20">
        <v>0</v>
      </c>
      <c r="E74" s="20">
        <v>0</v>
      </c>
      <c r="F74" s="20">
        <v>0</v>
      </c>
      <c r="G74" s="20">
        <v>0</v>
      </c>
      <c r="H74" s="29">
        <f t="shared" si="4"/>
        <v>0</v>
      </c>
      <c r="I74" s="20"/>
      <c r="J74" s="20"/>
      <c r="K74" s="20"/>
      <c r="L74" s="20"/>
      <c r="M74" s="20"/>
      <c r="N74" s="20"/>
      <c r="O74" s="20"/>
      <c r="P74" s="20"/>
      <c r="Q74" s="20"/>
      <c r="R74" s="20"/>
      <c r="S74" s="20"/>
      <c r="T74" s="20"/>
      <c r="U74" s="20">
        <f>'Client contacts'!B75</f>
        <v>0</v>
      </c>
      <c r="V74" s="20">
        <f t="shared" si="5"/>
        <v>0</v>
      </c>
      <c r="W74" s="20"/>
      <c r="X74" s="20"/>
      <c r="Y74" s="20"/>
      <c r="Z74" s="20"/>
      <c r="AA74" s="20"/>
      <c r="AB74" s="20"/>
      <c r="AC74" s="20"/>
      <c r="AD74" s="20"/>
      <c r="AE74" s="20"/>
      <c r="AF74" s="20"/>
      <c r="AG74" s="20"/>
      <c r="AH74" s="20"/>
      <c r="AI74" s="20"/>
      <c r="AJ74" s="20"/>
      <c r="AK74" s="20"/>
      <c r="AL74" s="20"/>
      <c r="AM74" s="20"/>
      <c r="AN74" s="20"/>
      <c r="AO74" s="20"/>
      <c r="AP74" s="20"/>
      <c r="AQ74" s="89"/>
      <c r="AR74" s="89"/>
      <c r="AS74" s="161"/>
      <c r="AT74" s="161"/>
      <c r="AU74" s="161"/>
      <c r="AV74" s="28"/>
    </row>
    <row r="75" spans="1:48" x14ac:dyDescent="0.25">
      <c r="A75" s="101" t="str">
        <f>'Input Volunteers'!A75</f>
        <v>Kaka Mer Parez Shwani -Awat</v>
      </c>
      <c r="B75" s="100"/>
      <c r="C75" s="20">
        <v>5</v>
      </c>
      <c r="D75" s="20">
        <v>0</v>
      </c>
      <c r="E75" s="20">
        <v>0</v>
      </c>
      <c r="F75" s="20">
        <v>0</v>
      </c>
      <c r="G75" s="20">
        <v>0</v>
      </c>
      <c r="H75" s="29">
        <f t="shared" si="4"/>
        <v>5</v>
      </c>
      <c r="I75" s="20" t="s">
        <v>18</v>
      </c>
      <c r="J75" s="20"/>
      <c r="K75" s="20"/>
      <c r="L75" s="20"/>
      <c r="M75" s="20"/>
      <c r="N75" s="20"/>
      <c r="O75" s="20"/>
      <c r="P75" s="20"/>
      <c r="Q75" s="20"/>
      <c r="R75" s="20"/>
      <c r="S75" s="20"/>
      <c r="T75" s="20"/>
      <c r="U75" s="20">
        <f>'Client contacts'!B76</f>
        <v>0</v>
      </c>
      <c r="V75" s="20">
        <f t="shared" si="5"/>
        <v>0</v>
      </c>
      <c r="W75" s="20"/>
      <c r="X75" s="20" t="s">
        <v>466</v>
      </c>
      <c r="Y75" s="20">
        <v>3</v>
      </c>
      <c r="Z75" s="20">
        <v>2</v>
      </c>
      <c r="AA75" s="20">
        <v>5</v>
      </c>
      <c r="AB75" s="20">
        <v>1</v>
      </c>
      <c r="AC75" s="20">
        <v>5</v>
      </c>
      <c r="AD75" s="20">
        <v>9</v>
      </c>
      <c r="AE75" s="20">
        <v>9</v>
      </c>
      <c r="AF75" s="20">
        <v>9</v>
      </c>
      <c r="AG75" s="20">
        <v>9</v>
      </c>
      <c r="AH75" s="20">
        <v>1</v>
      </c>
      <c r="AI75" s="20">
        <v>5</v>
      </c>
      <c r="AJ75" s="20">
        <v>1</v>
      </c>
      <c r="AK75" s="20">
        <v>1</v>
      </c>
      <c r="AL75" s="20">
        <v>1</v>
      </c>
      <c r="AM75" s="20"/>
      <c r="AN75" s="20"/>
      <c r="AO75" s="20"/>
      <c r="AP75" s="20"/>
      <c r="AQ75" s="89"/>
      <c r="AR75" s="89"/>
      <c r="AS75" s="161"/>
      <c r="AT75" s="161"/>
      <c r="AU75" s="161">
        <v>9</v>
      </c>
      <c r="AV75" s="28">
        <v>9</v>
      </c>
    </row>
    <row r="76" spans="1:48" x14ac:dyDescent="0.25">
      <c r="A76" s="101" t="str">
        <f>'Input Volunteers'!A76</f>
        <v>Shamima Rahman</v>
      </c>
      <c r="B76" s="100"/>
      <c r="C76" s="20">
        <v>8</v>
      </c>
      <c r="D76" s="20">
        <v>5</v>
      </c>
      <c r="E76" s="20">
        <v>2</v>
      </c>
      <c r="F76" s="20">
        <v>0</v>
      </c>
      <c r="G76" s="20">
        <v>0</v>
      </c>
      <c r="H76" s="29">
        <f t="shared" si="4"/>
        <v>15</v>
      </c>
      <c r="I76" s="20" t="s">
        <v>20</v>
      </c>
      <c r="J76" s="20">
        <v>9</v>
      </c>
      <c r="K76" s="20">
        <v>7</v>
      </c>
      <c r="L76" s="20">
        <v>7</v>
      </c>
      <c r="M76" s="20"/>
      <c r="N76" s="20"/>
      <c r="O76" s="20"/>
      <c r="P76" s="20"/>
      <c r="Q76" s="20"/>
      <c r="R76" s="20"/>
      <c r="S76" s="20"/>
      <c r="T76" s="20" t="s">
        <v>18</v>
      </c>
      <c r="U76" s="20">
        <f>'Client contacts'!B77</f>
        <v>0</v>
      </c>
      <c r="V76" s="20">
        <f t="shared" si="5"/>
        <v>0</v>
      </c>
      <c r="W76" s="20" t="s">
        <v>18</v>
      </c>
      <c r="X76" s="20">
        <v>10</v>
      </c>
      <c r="Y76" s="20">
        <v>16</v>
      </c>
      <c r="Z76" s="20">
        <v>6</v>
      </c>
      <c r="AA76" s="20">
        <v>8</v>
      </c>
      <c r="AB76" s="20">
        <v>5</v>
      </c>
      <c r="AC76" s="20">
        <v>7</v>
      </c>
      <c r="AD76" s="20">
        <v>9</v>
      </c>
      <c r="AE76" s="20">
        <v>9</v>
      </c>
      <c r="AF76" s="20">
        <v>8</v>
      </c>
      <c r="AG76" s="20">
        <v>8</v>
      </c>
      <c r="AH76" s="20">
        <v>8</v>
      </c>
      <c r="AI76" s="20">
        <v>8</v>
      </c>
      <c r="AJ76" s="20">
        <v>3</v>
      </c>
      <c r="AK76" s="20">
        <v>7</v>
      </c>
      <c r="AL76" s="20">
        <v>1</v>
      </c>
      <c r="AM76" s="20">
        <v>7</v>
      </c>
      <c r="AN76" s="20"/>
      <c r="AO76" s="20"/>
      <c r="AP76" s="20"/>
      <c r="AQ76" s="89"/>
      <c r="AR76" s="89"/>
      <c r="AS76" s="161">
        <v>1</v>
      </c>
      <c r="AT76" s="161">
        <v>1</v>
      </c>
      <c r="AU76" s="161">
        <v>8</v>
      </c>
      <c r="AV76" s="28">
        <v>9</v>
      </c>
    </row>
    <row r="77" spans="1:48" x14ac:dyDescent="0.25">
      <c r="A77" s="101" t="str">
        <f>'Input Volunteers'!A77</f>
        <v>Nushrath Jahan</v>
      </c>
      <c r="B77" s="100"/>
      <c r="C77" s="20">
        <v>0</v>
      </c>
      <c r="D77" s="20">
        <v>0</v>
      </c>
      <c r="E77" s="20">
        <v>0</v>
      </c>
      <c r="F77" s="20">
        <v>0</v>
      </c>
      <c r="G77" s="20">
        <v>0</v>
      </c>
      <c r="H77" s="29">
        <f t="shared" si="4"/>
        <v>0</v>
      </c>
      <c r="I77" s="20"/>
      <c r="J77" s="20"/>
      <c r="K77" s="20"/>
      <c r="L77" s="20"/>
      <c r="M77" s="20"/>
      <c r="N77" s="20"/>
      <c r="O77" s="20"/>
      <c r="P77" s="20"/>
      <c r="Q77" s="20"/>
      <c r="R77" s="20"/>
      <c r="S77" s="20"/>
      <c r="T77" s="20"/>
      <c r="U77" s="20">
        <f>'Client contacts'!B78</f>
        <v>0</v>
      </c>
      <c r="V77" s="20">
        <f t="shared" si="5"/>
        <v>0</v>
      </c>
      <c r="W77" s="20"/>
      <c r="X77" s="20"/>
      <c r="Y77" s="20"/>
      <c r="Z77" s="20"/>
      <c r="AA77" s="20"/>
      <c r="AB77" s="20"/>
      <c r="AC77" s="20"/>
      <c r="AD77" s="20"/>
      <c r="AE77" s="20"/>
      <c r="AF77" s="20"/>
      <c r="AG77" s="20"/>
      <c r="AH77" s="20"/>
      <c r="AI77" s="20"/>
      <c r="AJ77" s="20"/>
      <c r="AK77" s="20"/>
      <c r="AL77" s="20"/>
      <c r="AM77" s="20"/>
      <c r="AN77" s="20"/>
      <c r="AO77" s="20"/>
      <c r="AP77" s="20"/>
      <c r="AQ77" s="89"/>
      <c r="AR77" s="89"/>
      <c r="AS77" s="161"/>
      <c r="AT77" s="161"/>
      <c r="AU77" s="161"/>
      <c r="AV77" s="28"/>
    </row>
    <row r="78" spans="1:48" x14ac:dyDescent="0.25">
      <c r="A78" s="101" t="str">
        <f>'Input Volunteers'!A78</f>
        <v>Lovely Aktar - Nasinu</v>
      </c>
      <c r="B78" s="100"/>
      <c r="C78" s="20">
        <v>0</v>
      </c>
      <c r="D78" s="20">
        <v>0</v>
      </c>
      <c r="E78" s="20">
        <v>0</v>
      </c>
      <c r="F78" s="20">
        <v>0</v>
      </c>
      <c r="G78" s="20">
        <v>0</v>
      </c>
      <c r="H78" s="29">
        <f t="shared" si="4"/>
        <v>0</v>
      </c>
      <c r="I78" s="20"/>
      <c r="J78" s="20"/>
      <c r="K78" s="20"/>
      <c r="L78" s="20"/>
      <c r="M78" s="20"/>
      <c r="N78" s="20"/>
      <c r="O78" s="20"/>
      <c r="P78" s="20"/>
      <c r="Q78" s="20"/>
      <c r="R78" s="20"/>
      <c r="S78" s="20"/>
      <c r="T78" s="20"/>
      <c r="U78" s="20">
        <f>'Client contacts'!B79</f>
        <v>0</v>
      </c>
      <c r="V78" s="20">
        <f t="shared" si="5"/>
        <v>0</v>
      </c>
      <c r="W78" s="20"/>
      <c r="X78" s="20"/>
      <c r="Y78" s="20"/>
      <c r="Z78" s="20"/>
      <c r="AA78" s="20"/>
      <c r="AB78" s="20"/>
      <c r="AC78" s="20"/>
      <c r="AD78" s="20"/>
      <c r="AE78" s="20"/>
      <c r="AF78" s="20"/>
      <c r="AG78" s="20"/>
      <c r="AH78" s="20"/>
      <c r="AI78" s="20"/>
      <c r="AJ78" s="20"/>
      <c r="AK78" s="20"/>
      <c r="AL78" s="20"/>
      <c r="AM78" s="20"/>
      <c r="AN78" s="20"/>
      <c r="AO78" s="20"/>
      <c r="AP78" s="20"/>
      <c r="AQ78" s="89"/>
      <c r="AR78" s="89"/>
      <c r="AS78" s="161"/>
      <c r="AT78" s="161"/>
      <c r="AU78" s="161"/>
      <c r="AV78" s="28"/>
    </row>
    <row r="79" spans="1:48" x14ac:dyDescent="0.25">
      <c r="A79" s="101" t="str">
        <f>'Input Volunteers'!A79</f>
        <v>Mariam Sadat</v>
      </c>
      <c r="B79" s="100"/>
      <c r="C79" s="20">
        <v>0</v>
      </c>
      <c r="D79" s="20">
        <v>0</v>
      </c>
      <c r="E79" s="20">
        <v>0</v>
      </c>
      <c r="F79" s="20">
        <v>0</v>
      </c>
      <c r="G79" s="20">
        <v>0</v>
      </c>
      <c r="H79" s="29">
        <f t="shared" si="4"/>
        <v>0</v>
      </c>
      <c r="I79" s="20"/>
      <c r="J79" s="20"/>
      <c r="K79" s="20"/>
      <c r="L79" s="20"/>
      <c r="M79" s="20"/>
      <c r="N79" s="20"/>
      <c r="O79" s="20"/>
      <c r="P79" s="20"/>
      <c r="Q79" s="20"/>
      <c r="R79" s="20"/>
      <c r="S79" s="20"/>
      <c r="T79" s="20"/>
      <c r="U79" s="20">
        <f>'Client contacts'!B80</f>
        <v>0</v>
      </c>
      <c r="V79" s="20">
        <f t="shared" si="5"/>
        <v>0</v>
      </c>
      <c r="W79" s="20"/>
      <c r="X79" s="20"/>
      <c r="Y79" s="20"/>
      <c r="Z79" s="20"/>
      <c r="AA79" s="20"/>
      <c r="AB79" s="20"/>
      <c r="AC79" s="20"/>
      <c r="AD79" s="20"/>
      <c r="AE79" s="20"/>
      <c r="AF79" s="20"/>
      <c r="AG79" s="20"/>
      <c r="AH79" s="20"/>
      <c r="AI79" s="20"/>
      <c r="AJ79" s="20"/>
      <c r="AK79" s="20"/>
      <c r="AL79" s="20"/>
      <c r="AM79" s="20"/>
      <c r="AN79" s="20"/>
      <c r="AO79" s="20"/>
      <c r="AP79" s="20"/>
      <c r="AQ79" s="89"/>
      <c r="AR79" s="89"/>
      <c r="AS79" s="161"/>
      <c r="AT79" s="161"/>
      <c r="AU79" s="161"/>
      <c r="AV79" s="28"/>
    </row>
    <row r="80" spans="1:48" x14ac:dyDescent="0.25">
      <c r="A80" s="101" t="str">
        <f>'Input Volunteers'!A80</f>
        <v>Nipa Begum</v>
      </c>
      <c r="B80" s="100"/>
      <c r="C80" s="20">
        <v>0</v>
      </c>
      <c r="D80" s="20">
        <v>12</v>
      </c>
      <c r="E80" s="20">
        <v>0</v>
      </c>
      <c r="F80" s="20">
        <v>0</v>
      </c>
      <c r="G80" s="20">
        <v>0</v>
      </c>
      <c r="H80" s="29">
        <f t="shared" si="4"/>
        <v>12</v>
      </c>
      <c r="I80" s="20" t="s">
        <v>20</v>
      </c>
      <c r="J80" s="20"/>
      <c r="K80" s="20">
        <v>9</v>
      </c>
      <c r="L80" s="20"/>
      <c r="M80" s="20"/>
      <c r="N80" s="20"/>
      <c r="O80" s="20"/>
      <c r="P80" s="20"/>
      <c r="Q80" s="20"/>
      <c r="R80" s="20"/>
      <c r="S80" s="20"/>
      <c r="T80" s="20"/>
      <c r="U80" s="20">
        <f>'Client contacts'!B81</f>
        <v>0</v>
      </c>
      <c r="V80" s="20">
        <f t="shared" si="5"/>
        <v>0</v>
      </c>
      <c r="W80" s="20"/>
      <c r="X80" s="20">
        <v>4</v>
      </c>
      <c r="Y80" s="20">
        <v>10</v>
      </c>
      <c r="Z80" s="20">
        <v>1</v>
      </c>
      <c r="AA80" s="20">
        <v>5</v>
      </c>
      <c r="AB80" s="20">
        <v>1</v>
      </c>
      <c r="AC80" s="20">
        <v>5</v>
      </c>
      <c r="AD80" s="20">
        <v>5</v>
      </c>
      <c r="AE80" s="20">
        <v>9</v>
      </c>
      <c r="AF80" s="20">
        <v>5</v>
      </c>
      <c r="AG80" s="20">
        <v>9</v>
      </c>
      <c r="AH80" s="20">
        <v>1</v>
      </c>
      <c r="AI80" s="20">
        <v>9</v>
      </c>
      <c r="AJ80" s="20">
        <v>1</v>
      </c>
      <c r="AK80" s="20">
        <v>5</v>
      </c>
      <c r="AL80" s="20">
        <v>1</v>
      </c>
      <c r="AM80" s="20">
        <v>5</v>
      </c>
      <c r="AN80" s="20"/>
      <c r="AO80" s="20"/>
      <c r="AP80" s="20"/>
      <c r="AQ80" s="89"/>
      <c r="AR80" s="89"/>
      <c r="AS80" s="161">
        <v>1</v>
      </c>
      <c r="AT80" s="161">
        <v>1</v>
      </c>
      <c r="AU80" s="161">
        <v>9</v>
      </c>
      <c r="AV80" s="28">
        <v>9</v>
      </c>
    </row>
    <row r="81" spans="1:48" x14ac:dyDescent="0.25">
      <c r="A81" s="101" t="str">
        <f>'Input Volunteers'!A81</f>
        <v>Carolina Brichetti</v>
      </c>
      <c r="B81" s="100"/>
      <c r="C81" s="20">
        <v>7</v>
      </c>
      <c r="D81" s="20"/>
      <c r="E81" s="20">
        <v>7</v>
      </c>
      <c r="F81" s="20">
        <v>3</v>
      </c>
      <c r="G81" s="20">
        <v>2</v>
      </c>
      <c r="H81" s="29">
        <f t="shared" si="4"/>
        <v>19</v>
      </c>
      <c r="I81" s="20" t="s">
        <v>20</v>
      </c>
      <c r="J81" s="20"/>
      <c r="K81" s="20"/>
      <c r="L81" s="20">
        <v>9</v>
      </c>
      <c r="M81" s="20">
        <v>9</v>
      </c>
      <c r="N81" s="20"/>
      <c r="O81" s="20"/>
      <c r="P81" s="20">
        <v>8</v>
      </c>
      <c r="Q81" s="20"/>
      <c r="R81" s="20"/>
      <c r="S81" s="20"/>
      <c r="T81" s="20" t="s">
        <v>18</v>
      </c>
      <c r="U81" s="20">
        <f>'Client contacts'!B82</f>
        <v>11</v>
      </c>
      <c r="V81" s="20">
        <f t="shared" si="5"/>
        <v>8</v>
      </c>
      <c r="W81" s="20" t="s">
        <v>20</v>
      </c>
      <c r="X81" s="20">
        <v>4</v>
      </c>
      <c r="Y81" s="20" t="s">
        <v>456</v>
      </c>
      <c r="Z81" s="20">
        <v>5</v>
      </c>
      <c r="AA81" s="20">
        <v>7</v>
      </c>
      <c r="AB81" s="20">
        <v>4</v>
      </c>
      <c r="AC81" s="20">
        <v>7</v>
      </c>
      <c r="AD81" s="20">
        <v>5</v>
      </c>
      <c r="AE81" s="20">
        <v>7</v>
      </c>
      <c r="AF81" s="20">
        <v>3</v>
      </c>
      <c r="AG81" s="20">
        <v>7</v>
      </c>
      <c r="AH81" s="20">
        <v>5</v>
      </c>
      <c r="AI81" s="20">
        <v>7</v>
      </c>
      <c r="AJ81" s="20">
        <v>2</v>
      </c>
      <c r="AK81" s="20">
        <v>7</v>
      </c>
      <c r="AL81" s="20">
        <v>3</v>
      </c>
      <c r="AM81" s="20">
        <v>7</v>
      </c>
      <c r="AN81" s="20"/>
      <c r="AO81" s="20"/>
      <c r="AP81" s="20"/>
      <c r="AQ81" s="89" t="s">
        <v>20</v>
      </c>
      <c r="AR81" s="89"/>
      <c r="AS81" s="161">
        <v>1</v>
      </c>
      <c r="AT81" s="161">
        <v>1</v>
      </c>
      <c r="AU81" s="161">
        <v>7</v>
      </c>
      <c r="AV81" s="28">
        <v>7</v>
      </c>
    </row>
    <row r="82" spans="1:48" x14ac:dyDescent="0.25">
      <c r="A82" s="101" t="str">
        <f>'Input Volunteers'!A82</f>
        <v>Parveen Akhthar</v>
      </c>
      <c r="B82" s="100"/>
      <c r="C82" s="20">
        <v>7</v>
      </c>
      <c r="D82" s="20"/>
      <c r="E82" s="20">
        <v>1</v>
      </c>
      <c r="F82" s="20"/>
      <c r="G82" s="20">
        <v>0</v>
      </c>
      <c r="H82" s="29">
        <f t="shared" si="4"/>
        <v>8</v>
      </c>
      <c r="I82" s="20" t="s">
        <v>20</v>
      </c>
      <c r="J82" s="20">
        <v>9</v>
      </c>
      <c r="K82" s="20"/>
      <c r="L82" s="20">
        <v>9</v>
      </c>
      <c r="M82" s="20"/>
      <c r="N82" s="20"/>
      <c r="O82" s="20"/>
      <c r="P82" s="20"/>
      <c r="Q82" s="20"/>
      <c r="R82" s="20"/>
      <c r="S82" s="20"/>
      <c r="T82" s="20" t="s">
        <v>18</v>
      </c>
      <c r="U82" s="20">
        <f>'Client contacts'!B83</f>
        <v>48</v>
      </c>
      <c r="V82" s="20">
        <f t="shared" si="5"/>
        <v>0</v>
      </c>
      <c r="W82" s="20" t="s">
        <v>18</v>
      </c>
      <c r="X82" s="20">
        <v>1</v>
      </c>
      <c r="Y82" s="20">
        <v>2</v>
      </c>
      <c r="Z82" s="20">
        <v>9</v>
      </c>
      <c r="AA82" s="20">
        <v>9</v>
      </c>
      <c r="AB82" s="20">
        <v>9</v>
      </c>
      <c r="AC82" s="20">
        <v>9</v>
      </c>
      <c r="AD82" s="20">
        <v>9</v>
      </c>
      <c r="AE82" s="20">
        <v>9</v>
      </c>
      <c r="AF82" s="20">
        <v>9</v>
      </c>
      <c r="AG82" s="20">
        <v>9</v>
      </c>
      <c r="AH82" s="20">
        <v>5</v>
      </c>
      <c r="AI82" s="20">
        <v>8</v>
      </c>
      <c r="AJ82" s="20">
        <v>6</v>
      </c>
      <c r="AK82" s="20">
        <v>6</v>
      </c>
      <c r="AL82" s="20">
        <v>4</v>
      </c>
      <c r="AM82" s="20">
        <v>9</v>
      </c>
      <c r="AN82" s="20"/>
      <c r="AO82" s="20"/>
      <c r="AP82" s="20"/>
      <c r="AQ82" s="89"/>
      <c r="AR82" s="89" t="s">
        <v>19</v>
      </c>
      <c r="AS82" s="161">
        <v>3</v>
      </c>
      <c r="AT82" s="161">
        <v>3</v>
      </c>
      <c r="AU82" s="161">
        <v>9</v>
      </c>
      <c r="AV82" s="28">
        <v>9</v>
      </c>
    </row>
    <row r="83" spans="1:48" x14ac:dyDescent="0.25">
      <c r="A83" s="101" t="str">
        <f>'Input Volunteers'!A83</f>
        <v>Rajalakshmi Amardeep</v>
      </c>
      <c r="B83" s="100"/>
      <c r="C83" s="20"/>
      <c r="D83" s="20">
        <v>3</v>
      </c>
      <c r="E83" s="20"/>
      <c r="F83" s="20"/>
      <c r="G83" s="20"/>
      <c r="H83" s="29">
        <f t="shared" si="4"/>
        <v>3</v>
      </c>
      <c r="I83" s="20"/>
      <c r="J83" s="20"/>
      <c r="K83" s="20">
        <v>6</v>
      </c>
      <c r="L83" s="20"/>
      <c r="M83" s="20"/>
      <c r="N83" s="20"/>
      <c r="O83" s="20"/>
      <c r="P83" s="20"/>
      <c r="Q83" s="20"/>
      <c r="R83" s="20"/>
      <c r="S83" s="20"/>
      <c r="T83" s="20"/>
      <c r="U83" s="20">
        <f>'Client contacts'!B84</f>
        <v>0</v>
      </c>
      <c r="V83" s="20">
        <f t="shared" si="5"/>
        <v>0</v>
      </c>
      <c r="W83" s="20"/>
      <c r="X83" s="20">
        <v>1</v>
      </c>
      <c r="Y83" s="20">
        <v>1</v>
      </c>
      <c r="Z83" s="20">
        <v>2</v>
      </c>
      <c r="AA83" s="20">
        <v>4</v>
      </c>
      <c r="AB83" s="20">
        <v>5</v>
      </c>
      <c r="AC83" s="20">
        <v>6</v>
      </c>
      <c r="AD83" s="20">
        <v>9</v>
      </c>
      <c r="AE83" s="20">
        <v>9</v>
      </c>
      <c r="AF83" s="20">
        <v>4</v>
      </c>
      <c r="AG83" s="20">
        <v>6</v>
      </c>
      <c r="AH83" s="20">
        <v>1</v>
      </c>
      <c r="AI83" s="20">
        <v>5</v>
      </c>
      <c r="AJ83" s="20">
        <v>1</v>
      </c>
      <c r="AK83" s="20">
        <v>3</v>
      </c>
      <c r="AL83" s="20">
        <v>1</v>
      </c>
      <c r="AM83" s="20">
        <v>5</v>
      </c>
      <c r="AN83" s="20"/>
      <c r="AO83" s="20"/>
      <c r="AP83" s="20"/>
      <c r="AQ83" s="89"/>
      <c r="AR83" s="89"/>
      <c r="AS83" s="161">
        <v>1</v>
      </c>
      <c r="AT83" s="161">
        <v>1</v>
      </c>
      <c r="AU83" s="161">
        <v>9</v>
      </c>
      <c r="AV83" s="28">
        <v>9</v>
      </c>
    </row>
    <row r="84" spans="1:48" x14ac:dyDescent="0.25">
      <c r="A84" s="101" t="str">
        <f>'Input Volunteers'!A84</f>
        <v>Shiler Ahmad</v>
      </c>
      <c r="B84" s="100"/>
      <c r="C84" s="20"/>
      <c r="D84" s="20"/>
      <c r="E84" s="20"/>
      <c r="F84" s="20"/>
      <c r="G84" s="20"/>
      <c r="H84" s="29">
        <f t="shared" si="4"/>
        <v>0</v>
      </c>
      <c r="I84" s="20"/>
      <c r="J84" s="20"/>
      <c r="K84" s="20"/>
      <c r="L84" s="20"/>
      <c r="M84" s="20"/>
      <c r="N84" s="20"/>
      <c r="O84" s="20"/>
      <c r="P84" s="20"/>
      <c r="Q84" s="20"/>
      <c r="R84" s="20"/>
      <c r="S84" s="20"/>
      <c r="T84" s="20"/>
      <c r="U84" s="20">
        <f>'Client contacts'!B85</f>
        <v>0</v>
      </c>
      <c r="V84" s="20">
        <f t="shared" si="5"/>
        <v>0</v>
      </c>
      <c r="W84" s="20"/>
      <c r="X84" s="20"/>
      <c r="Y84" s="20"/>
      <c r="Z84" s="20"/>
      <c r="AA84" s="20"/>
      <c r="AB84" s="20"/>
      <c r="AC84" s="20"/>
      <c r="AD84" s="20"/>
      <c r="AE84" s="20"/>
      <c r="AF84" s="20"/>
      <c r="AG84" s="20"/>
      <c r="AH84" s="20"/>
      <c r="AI84" s="20"/>
      <c r="AJ84" s="20"/>
      <c r="AK84" s="20"/>
      <c r="AL84" s="20"/>
      <c r="AM84" s="20"/>
      <c r="AN84" s="20"/>
      <c r="AO84" s="20"/>
      <c r="AP84" s="20"/>
      <c r="AQ84" s="89"/>
      <c r="AR84" s="89"/>
      <c r="AS84" s="161"/>
      <c r="AT84" s="161"/>
      <c r="AU84" s="161"/>
      <c r="AV84" s="28"/>
    </row>
    <row r="85" spans="1:48" x14ac:dyDescent="0.25">
      <c r="A85" s="101" t="str">
        <f>'Input Volunteers'!A85</f>
        <v>Sumaya Haq Chowdhury</v>
      </c>
      <c r="B85" s="100"/>
      <c r="C85" s="20"/>
      <c r="D85" s="20">
        <v>4</v>
      </c>
      <c r="E85" s="20"/>
      <c r="F85" s="20"/>
      <c r="G85" s="20"/>
      <c r="H85" s="29">
        <f t="shared" si="4"/>
        <v>4</v>
      </c>
      <c r="I85" s="20" t="s">
        <v>20</v>
      </c>
      <c r="J85" s="20"/>
      <c r="K85" s="20">
        <v>9</v>
      </c>
      <c r="L85" s="20"/>
      <c r="M85" s="20"/>
      <c r="N85" s="20"/>
      <c r="O85" s="20"/>
      <c r="P85" s="20"/>
      <c r="Q85" s="20"/>
      <c r="R85" s="20"/>
      <c r="S85" s="20"/>
      <c r="T85" s="20"/>
      <c r="U85" s="20">
        <f>'Client contacts'!B86</f>
        <v>0</v>
      </c>
      <c r="V85" s="20">
        <f t="shared" si="5"/>
        <v>0</v>
      </c>
      <c r="W85" s="20"/>
      <c r="X85" s="20">
        <v>1</v>
      </c>
      <c r="Y85" s="20">
        <v>1</v>
      </c>
      <c r="Z85" s="20">
        <v>9</v>
      </c>
      <c r="AA85" s="20">
        <v>9</v>
      </c>
      <c r="AB85" s="20">
        <v>2</v>
      </c>
      <c r="AC85" s="20">
        <v>6</v>
      </c>
      <c r="AD85" s="20">
        <v>9</v>
      </c>
      <c r="AE85" s="20">
        <v>9</v>
      </c>
      <c r="AF85" s="20">
        <v>5</v>
      </c>
      <c r="AG85" s="20">
        <v>9</v>
      </c>
      <c r="AH85" s="20">
        <v>5</v>
      </c>
      <c r="AI85" s="20">
        <v>9</v>
      </c>
      <c r="AJ85" s="20">
        <v>1</v>
      </c>
      <c r="AK85" s="20">
        <v>4</v>
      </c>
      <c r="AL85" s="20">
        <v>4</v>
      </c>
      <c r="AM85" s="20">
        <v>9</v>
      </c>
      <c r="AN85" s="20"/>
      <c r="AO85" s="20" t="s">
        <v>20</v>
      </c>
      <c r="AP85" s="20"/>
      <c r="AQ85" s="89"/>
      <c r="AR85" s="89"/>
      <c r="AS85" s="161">
        <v>2</v>
      </c>
      <c r="AT85" s="161">
        <v>1</v>
      </c>
      <c r="AU85" s="161">
        <v>9</v>
      </c>
      <c r="AV85" s="28">
        <v>5</v>
      </c>
    </row>
    <row r="86" spans="1:48" x14ac:dyDescent="0.25">
      <c r="A86" s="101" t="str">
        <f>'Input Volunteers'!A86</f>
        <v>Shamima Begum</v>
      </c>
      <c r="B86" s="100"/>
      <c r="C86" s="20"/>
      <c r="D86" s="20"/>
      <c r="E86" s="20"/>
      <c r="F86" s="20"/>
      <c r="G86" s="20"/>
      <c r="H86" s="29">
        <f t="shared" si="4"/>
        <v>0</v>
      </c>
      <c r="I86" s="20"/>
      <c r="J86" s="20"/>
      <c r="K86" s="20"/>
      <c r="L86" s="20"/>
      <c r="M86" s="20"/>
      <c r="N86" s="20"/>
      <c r="O86" s="20"/>
      <c r="P86" s="20"/>
      <c r="Q86" s="20"/>
      <c r="R86" s="20"/>
      <c r="S86" s="20"/>
      <c r="T86" s="20"/>
      <c r="U86" s="20">
        <f>'Client contacts'!B87</f>
        <v>0</v>
      </c>
      <c r="V86" s="20">
        <f t="shared" si="5"/>
        <v>0</v>
      </c>
      <c r="W86" s="20"/>
      <c r="X86" s="20"/>
      <c r="Y86" s="20"/>
      <c r="Z86" s="20"/>
      <c r="AA86" s="20"/>
      <c r="AB86" s="20"/>
      <c r="AC86" s="20"/>
      <c r="AD86" s="20"/>
      <c r="AE86" s="20"/>
      <c r="AF86" s="20"/>
      <c r="AG86" s="20"/>
      <c r="AH86" s="20"/>
      <c r="AI86" s="20"/>
      <c r="AJ86" s="20"/>
      <c r="AK86" s="20"/>
      <c r="AL86" s="20"/>
      <c r="AM86" s="20"/>
      <c r="AN86" s="20"/>
      <c r="AO86" s="20"/>
      <c r="AP86" s="20"/>
      <c r="AQ86" s="89"/>
      <c r="AR86" s="89"/>
      <c r="AS86" s="161"/>
      <c r="AT86" s="161"/>
      <c r="AU86" s="161"/>
      <c r="AV86" s="28"/>
    </row>
    <row r="87" spans="1:48" x14ac:dyDescent="0.25">
      <c r="A87" s="101" t="str">
        <f>'Input Volunteers'!A87</f>
        <v>Hemalatha Chundri</v>
      </c>
      <c r="B87" s="100"/>
      <c r="C87" s="20"/>
      <c r="D87" s="20"/>
      <c r="E87" s="20"/>
      <c r="F87" s="20"/>
      <c r="G87" s="20"/>
      <c r="H87" s="29">
        <f t="shared" si="4"/>
        <v>0</v>
      </c>
      <c r="I87" s="20"/>
      <c r="J87" s="20"/>
      <c r="K87" s="20"/>
      <c r="L87" s="20"/>
      <c r="M87" s="20"/>
      <c r="N87" s="20"/>
      <c r="O87" s="20"/>
      <c r="P87" s="20"/>
      <c r="Q87" s="20"/>
      <c r="R87" s="20"/>
      <c r="S87" s="20"/>
      <c r="T87" s="20"/>
      <c r="U87" s="20">
        <f>'Client contacts'!B88</f>
        <v>0</v>
      </c>
      <c r="V87" s="20">
        <f t="shared" si="5"/>
        <v>0</v>
      </c>
      <c r="W87" s="20"/>
      <c r="X87" s="20"/>
      <c r="Y87" s="20"/>
      <c r="Z87" s="20"/>
      <c r="AA87" s="20"/>
      <c r="AB87" s="20"/>
      <c r="AC87" s="20"/>
      <c r="AD87" s="20"/>
      <c r="AE87" s="20"/>
      <c r="AF87" s="20"/>
      <c r="AG87" s="20"/>
      <c r="AH87" s="20"/>
      <c r="AI87" s="20"/>
      <c r="AJ87" s="20"/>
      <c r="AK87" s="20"/>
      <c r="AL87" s="20"/>
      <c r="AM87" s="20"/>
      <c r="AN87" s="20"/>
      <c r="AO87" s="20"/>
      <c r="AP87" s="20"/>
      <c r="AQ87" s="89"/>
      <c r="AR87" s="89"/>
      <c r="AS87" s="161"/>
      <c r="AT87" s="161"/>
      <c r="AU87" s="161"/>
      <c r="AV87" s="28"/>
    </row>
    <row r="88" spans="1:48" x14ac:dyDescent="0.25">
      <c r="A88" s="101" t="str">
        <f>'Input Volunteers'!A88</f>
        <v>Towiya Korani</v>
      </c>
      <c r="B88" s="100"/>
      <c r="C88" s="20">
        <v>9</v>
      </c>
      <c r="D88" s="20">
        <v>40</v>
      </c>
      <c r="E88" s="20">
        <v>2</v>
      </c>
      <c r="F88" s="20">
        <v>2</v>
      </c>
      <c r="G88" s="20"/>
      <c r="H88" s="29">
        <f t="shared" si="4"/>
        <v>53</v>
      </c>
      <c r="I88" s="20" t="s">
        <v>20</v>
      </c>
      <c r="J88" s="20">
        <v>8</v>
      </c>
      <c r="K88" s="20">
        <v>6</v>
      </c>
      <c r="L88" s="20"/>
      <c r="M88" s="20">
        <v>5</v>
      </c>
      <c r="N88" s="20"/>
      <c r="O88" s="20">
        <v>9</v>
      </c>
      <c r="P88" s="20"/>
      <c r="Q88" s="20">
        <v>2</v>
      </c>
      <c r="R88" s="20"/>
      <c r="S88" s="20"/>
      <c r="T88" s="20" t="s">
        <v>20</v>
      </c>
      <c r="U88" s="20">
        <f>'Client contacts'!B89</f>
        <v>0</v>
      </c>
      <c r="V88" s="20">
        <f t="shared" si="5"/>
        <v>11</v>
      </c>
      <c r="W88" s="20" t="s">
        <v>20</v>
      </c>
      <c r="X88" s="20">
        <v>0</v>
      </c>
      <c r="Y88" s="20" t="s">
        <v>456</v>
      </c>
      <c r="Z88" s="20">
        <v>1</v>
      </c>
      <c r="AA88" s="20">
        <v>9</v>
      </c>
      <c r="AB88" s="20">
        <v>1</v>
      </c>
      <c r="AC88" s="20">
        <v>5</v>
      </c>
      <c r="AD88" s="20">
        <v>1</v>
      </c>
      <c r="AE88" s="20">
        <v>9</v>
      </c>
      <c r="AF88" s="20">
        <v>1</v>
      </c>
      <c r="AG88" s="20">
        <v>9</v>
      </c>
      <c r="AH88" s="20">
        <v>1</v>
      </c>
      <c r="AI88" s="20">
        <v>9</v>
      </c>
      <c r="AJ88" s="20">
        <v>1</v>
      </c>
      <c r="AK88" s="20">
        <v>9</v>
      </c>
      <c r="AL88" s="20">
        <v>8</v>
      </c>
      <c r="AM88" s="20">
        <v>9</v>
      </c>
      <c r="AN88" s="20"/>
      <c r="AO88" s="20"/>
      <c r="AP88" s="20"/>
      <c r="AQ88" s="89"/>
      <c r="AR88" s="89" t="s">
        <v>19</v>
      </c>
      <c r="AS88" s="161">
        <v>1</v>
      </c>
      <c r="AT88" s="161">
        <v>3</v>
      </c>
      <c r="AU88" s="161">
        <v>8</v>
      </c>
      <c r="AV88" s="28">
        <v>9</v>
      </c>
    </row>
    <row r="89" spans="1:48" x14ac:dyDescent="0.25">
      <c r="A89" s="101" t="str">
        <f>'Input Volunteers'!A89</f>
        <v>Guang Fang Wang</v>
      </c>
      <c r="B89" s="100"/>
      <c r="C89" s="20">
        <v>7</v>
      </c>
      <c r="D89" s="20"/>
      <c r="E89" s="20"/>
      <c r="F89" s="20"/>
      <c r="G89" s="20">
        <v>0</v>
      </c>
      <c r="H89" s="29">
        <f t="shared" si="4"/>
        <v>7</v>
      </c>
      <c r="I89" s="20" t="s">
        <v>20</v>
      </c>
      <c r="J89" s="20">
        <v>9</v>
      </c>
      <c r="K89" s="20"/>
      <c r="L89" s="20"/>
      <c r="M89" s="20"/>
      <c r="N89" s="20"/>
      <c r="O89" s="20"/>
      <c r="P89" s="20"/>
      <c r="Q89" s="20"/>
      <c r="R89" s="20"/>
      <c r="S89" s="20">
        <v>34</v>
      </c>
      <c r="T89" s="20"/>
      <c r="U89" s="20">
        <f>'Client contacts'!B90</f>
        <v>6</v>
      </c>
      <c r="V89" s="20">
        <f t="shared" si="5"/>
        <v>34</v>
      </c>
      <c r="W89" s="20" t="s">
        <v>18</v>
      </c>
      <c r="X89" s="20">
        <v>9</v>
      </c>
      <c r="Y89" s="20">
        <v>13</v>
      </c>
      <c r="Z89" s="20">
        <v>1</v>
      </c>
      <c r="AA89" s="20">
        <v>9</v>
      </c>
      <c r="AB89" s="20">
        <v>5</v>
      </c>
      <c r="AC89" s="20">
        <v>7</v>
      </c>
      <c r="AD89" s="20">
        <v>1</v>
      </c>
      <c r="AE89" s="20">
        <v>9</v>
      </c>
      <c r="AF89" s="20">
        <v>5</v>
      </c>
      <c r="AG89" s="20">
        <v>9</v>
      </c>
      <c r="AH89" s="20">
        <v>5</v>
      </c>
      <c r="AI89" s="20">
        <v>7</v>
      </c>
      <c r="AJ89" s="20">
        <v>1</v>
      </c>
      <c r="AK89" s="20">
        <v>5</v>
      </c>
      <c r="AL89" s="20">
        <v>8</v>
      </c>
      <c r="AM89" s="20">
        <v>8</v>
      </c>
      <c r="AN89" s="20"/>
      <c r="AO89" s="20"/>
      <c r="AP89" s="20"/>
      <c r="AQ89" s="89" t="s">
        <v>20</v>
      </c>
      <c r="AR89" s="89"/>
      <c r="AS89" s="161">
        <v>1</v>
      </c>
      <c r="AT89" s="161">
        <v>1</v>
      </c>
      <c r="AU89" s="161">
        <v>7</v>
      </c>
      <c r="AV89" s="28">
        <v>7</v>
      </c>
    </row>
    <row r="90" spans="1:48" x14ac:dyDescent="0.25">
      <c r="A90" s="101" t="str">
        <f>'Input Volunteers'!A90</f>
        <v>Nattanan Benson</v>
      </c>
      <c r="B90" s="100"/>
      <c r="C90" s="20">
        <v>7</v>
      </c>
      <c r="D90" s="20">
        <v>4</v>
      </c>
      <c r="E90" s="20">
        <v>2</v>
      </c>
      <c r="F90" s="20"/>
      <c r="G90" s="20">
        <v>2</v>
      </c>
      <c r="H90" s="29">
        <f t="shared" si="4"/>
        <v>15</v>
      </c>
      <c r="I90" s="20" t="s">
        <v>20</v>
      </c>
      <c r="J90" s="20">
        <v>9</v>
      </c>
      <c r="K90" s="20">
        <v>9</v>
      </c>
      <c r="L90" s="20"/>
      <c r="M90" s="20"/>
      <c r="N90" s="20"/>
      <c r="O90" s="20"/>
      <c r="P90" s="20"/>
      <c r="Q90" s="20"/>
      <c r="R90" s="20"/>
      <c r="S90" s="20"/>
      <c r="T90" s="20" t="s">
        <v>18</v>
      </c>
      <c r="U90" s="20">
        <f>'Client contacts'!B91</f>
        <v>0</v>
      </c>
      <c r="V90" s="20">
        <f t="shared" si="5"/>
        <v>0</v>
      </c>
      <c r="W90" s="20" t="s">
        <v>18</v>
      </c>
      <c r="X90" s="20" t="s">
        <v>466</v>
      </c>
      <c r="Y90" s="20" t="s">
        <v>456</v>
      </c>
      <c r="Z90" s="20">
        <v>9</v>
      </c>
      <c r="AA90" s="20">
        <v>9</v>
      </c>
      <c r="AB90" s="20">
        <v>5</v>
      </c>
      <c r="AC90" s="20">
        <v>9</v>
      </c>
      <c r="AD90" s="20">
        <v>5</v>
      </c>
      <c r="AE90" s="20">
        <v>9</v>
      </c>
      <c r="AF90" s="20">
        <v>9</v>
      </c>
      <c r="AG90" s="20">
        <v>9</v>
      </c>
      <c r="AH90" s="20">
        <v>5</v>
      </c>
      <c r="AI90" s="20">
        <v>9</v>
      </c>
      <c r="AJ90" s="20">
        <v>5</v>
      </c>
      <c r="AK90" s="20">
        <v>9</v>
      </c>
      <c r="AL90" s="20">
        <v>1</v>
      </c>
      <c r="AM90" s="20">
        <v>5</v>
      </c>
      <c r="AN90" s="20"/>
      <c r="AO90" s="20"/>
      <c r="AP90" s="20"/>
      <c r="AQ90" s="89"/>
      <c r="AR90" s="89" t="s">
        <v>19</v>
      </c>
      <c r="AS90" s="161">
        <v>1</v>
      </c>
      <c r="AT90" s="161">
        <v>1</v>
      </c>
      <c r="AU90" s="161">
        <v>9</v>
      </c>
      <c r="AV90" s="28">
        <v>9</v>
      </c>
    </row>
    <row r="91" spans="1:48" x14ac:dyDescent="0.25">
      <c r="A91" s="101" t="e">
        <f>'Input Volunteers'!#REF!</f>
        <v>#REF!</v>
      </c>
      <c r="B91" s="100"/>
      <c r="C91" s="20">
        <v>7</v>
      </c>
      <c r="D91" s="20"/>
      <c r="E91" s="20"/>
      <c r="F91" s="20">
        <v>2</v>
      </c>
      <c r="G91" s="20">
        <v>7</v>
      </c>
      <c r="H91" s="29">
        <f t="shared" si="4"/>
        <v>16</v>
      </c>
      <c r="I91" s="20" t="s">
        <v>20</v>
      </c>
      <c r="J91" s="20">
        <v>5</v>
      </c>
      <c r="K91" s="20"/>
      <c r="L91" s="20"/>
      <c r="M91" s="20">
        <v>5</v>
      </c>
      <c r="N91" s="20">
        <v>5</v>
      </c>
      <c r="O91" s="20"/>
      <c r="P91" s="20"/>
      <c r="Q91" s="20"/>
      <c r="R91" s="20"/>
      <c r="S91" s="20"/>
      <c r="T91" s="20" t="s">
        <v>20</v>
      </c>
      <c r="U91" s="20" t="e">
        <f>'Client contacts'!#REF!</f>
        <v>#REF!</v>
      </c>
      <c r="V91" s="20">
        <f t="shared" si="5"/>
        <v>0</v>
      </c>
      <c r="W91" s="20" t="s">
        <v>20</v>
      </c>
      <c r="X91" s="20" t="s">
        <v>466</v>
      </c>
      <c r="Y91" s="20" t="s">
        <v>456</v>
      </c>
      <c r="Z91" s="20">
        <v>5</v>
      </c>
      <c r="AA91" s="20">
        <v>8</v>
      </c>
      <c r="AB91" s="20">
        <v>5</v>
      </c>
      <c r="AC91" s="20">
        <v>6</v>
      </c>
      <c r="AD91" s="20">
        <v>4</v>
      </c>
      <c r="AE91" s="20">
        <v>5</v>
      </c>
      <c r="AF91" s="20">
        <v>5</v>
      </c>
      <c r="AG91" s="20">
        <v>5</v>
      </c>
      <c r="AH91" s="20">
        <v>3</v>
      </c>
      <c r="AI91" s="20">
        <v>5</v>
      </c>
      <c r="AJ91" s="20">
        <v>3</v>
      </c>
      <c r="AK91" s="20">
        <v>7</v>
      </c>
      <c r="AL91" s="20">
        <v>3</v>
      </c>
      <c r="AM91" s="20">
        <v>5</v>
      </c>
      <c r="AN91" s="20"/>
      <c r="AO91" s="20"/>
      <c r="AP91" s="20"/>
      <c r="AQ91" s="89" t="s">
        <v>20</v>
      </c>
      <c r="AR91" s="89"/>
      <c r="AS91" s="161">
        <v>4</v>
      </c>
      <c r="AT91" s="161">
        <v>2</v>
      </c>
      <c r="AU91" s="161">
        <v>5</v>
      </c>
      <c r="AV91" s="28">
        <v>5</v>
      </c>
    </row>
    <row r="92" spans="1:48" x14ac:dyDescent="0.25">
      <c r="A92" s="101" t="s">
        <v>472</v>
      </c>
      <c r="B92" s="100"/>
      <c r="C92" s="20">
        <v>8</v>
      </c>
      <c r="D92" s="20">
        <v>2</v>
      </c>
      <c r="E92" s="20"/>
      <c r="F92" s="20"/>
      <c r="G92" s="20"/>
      <c r="H92" s="29">
        <f t="shared" si="4"/>
        <v>10</v>
      </c>
      <c r="I92" s="20" t="s">
        <v>20</v>
      </c>
      <c r="J92" s="20">
        <v>9</v>
      </c>
      <c r="K92" s="20">
        <v>7</v>
      </c>
      <c r="L92" s="20"/>
      <c r="M92" s="20"/>
      <c r="N92" s="20">
        <v>9</v>
      </c>
      <c r="O92" s="20">
        <v>40</v>
      </c>
      <c r="P92" s="20"/>
      <c r="Q92" s="20"/>
      <c r="R92" s="20"/>
      <c r="S92" s="20">
        <v>10</v>
      </c>
      <c r="T92" s="20" t="s">
        <v>18</v>
      </c>
      <c r="U92" s="20">
        <f>'Client contacts'!B92</f>
        <v>0</v>
      </c>
      <c r="V92" s="20">
        <f t="shared" si="5"/>
        <v>50</v>
      </c>
      <c r="W92" s="20"/>
      <c r="X92" s="20">
        <v>15</v>
      </c>
      <c r="Y92" s="20">
        <v>25</v>
      </c>
      <c r="Z92" s="20">
        <v>5</v>
      </c>
      <c r="AA92" s="20">
        <v>9</v>
      </c>
      <c r="AB92" s="20">
        <v>3</v>
      </c>
      <c r="AC92" s="20">
        <v>7</v>
      </c>
      <c r="AD92" s="20">
        <v>7</v>
      </c>
      <c r="AE92" s="20">
        <v>9</v>
      </c>
      <c r="AF92" s="20">
        <v>7</v>
      </c>
      <c r="AG92" s="20">
        <v>9</v>
      </c>
      <c r="AH92" s="20">
        <v>5</v>
      </c>
      <c r="AI92" s="20">
        <v>7</v>
      </c>
      <c r="AJ92" s="20">
        <v>3</v>
      </c>
      <c r="AK92" s="20">
        <v>7</v>
      </c>
      <c r="AL92" s="20">
        <v>3</v>
      </c>
      <c r="AM92" s="20">
        <v>9</v>
      </c>
      <c r="AN92" s="20"/>
      <c r="AO92" s="20" t="s">
        <v>20</v>
      </c>
      <c r="AP92" s="20"/>
      <c r="AQ92" s="89"/>
      <c r="AR92" s="89"/>
      <c r="AS92" s="161">
        <v>4</v>
      </c>
      <c r="AT92" s="161">
        <v>1</v>
      </c>
      <c r="AU92" s="161">
        <v>9</v>
      </c>
      <c r="AV92" s="28">
        <v>9</v>
      </c>
    </row>
    <row r="93" spans="1:48" x14ac:dyDescent="0.25">
      <c r="A93" s="101" t="str">
        <f>'Input Volunteers'!A92</f>
        <v>Bushra Hamaira Akther</v>
      </c>
      <c r="B93" s="100"/>
      <c r="C93" s="20"/>
      <c r="D93" s="20"/>
      <c r="E93" s="20"/>
      <c r="F93" s="20"/>
      <c r="G93" s="20"/>
      <c r="H93" s="29">
        <f t="shared" si="4"/>
        <v>0</v>
      </c>
      <c r="I93" s="20"/>
      <c r="J93" s="20"/>
      <c r="K93" s="20"/>
      <c r="L93" s="20"/>
      <c r="M93" s="20"/>
      <c r="N93" s="20"/>
      <c r="O93" s="20"/>
      <c r="P93" s="20"/>
      <c r="Q93" s="20"/>
      <c r="R93" s="20"/>
      <c r="S93" s="20"/>
      <c r="T93" s="20"/>
      <c r="U93" s="20">
        <f>'Client contacts'!B93</f>
        <v>0</v>
      </c>
      <c r="V93" s="20">
        <f t="shared" si="5"/>
        <v>0</v>
      </c>
      <c r="W93" s="20"/>
      <c r="X93" s="20"/>
      <c r="Y93" s="20"/>
      <c r="Z93" s="20"/>
      <c r="AA93" s="20"/>
      <c r="AB93" s="20"/>
      <c r="AC93" s="20"/>
      <c r="AD93" s="20"/>
      <c r="AE93" s="20"/>
      <c r="AF93" s="20"/>
      <c r="AG93" s="20"/>
      <c r="AH93" s="20"/>
      <c r="AI93" s="20"/>
      <c r="AJ93" s="20"/>
      <c r="AK93" s="20"/>
      <c r="AL93" s="20"/>
      <c r="AM93" s="20"/>
      <c r="AN93" s="20"/>
      <c r="AO93" s="20"/>
      <c r="AP93" s="20"/>
      <c r="AQ93" s="89"/>
      <c r="AR93" s="89"/>
      <c r="AS93" s="161"/>
      <c r="AT93" s="161"/>
      <c r="AU93" s="161"/>
      <c r="AV93" s="28"/>
    </row>
    <row r="94" spans="1:48" x14ac:dyDescent="0.25">
      <c r="A94" s="101" t="str">
        <f>'Input Volunteers'!A93</f>
        <v>Varsha Durve</v>
      </c>
      <c r="B94" s="100"/>
      <c r="C94" s="20"/>
      <c r="D94" s="20"/>
      <c r="E94" s="20"/>
      <c r="F94" s="20">
        <v>10</v>
      </c>
      <c r="G94" s="20"/>
      <c r="H94" s="29">
        <f t="shared" si="4"/>
        <v>10</v>
      </c>
      <c r="I94" s="20" t="s">
        <v>18</v>
      </c>
      <c r="J94" s="20"/>
      <c r="K94" s="20"/>
      <c r="L94" s="20"/>
      <c r="M94" s="20">
        <v>8</v>
      </c>
      <c r="N94" s="20"/>
      <c r="O94" s="20"/>
      <c r="P94" s="20"/>
      <c r="Q94" s="20"/>
      <c r="R94" s="20"/>
      <c r="S94" s="20"/>
      <c r="T94" s="20"/>
      <c r="U94" s="20">
        <f>'Client contacts'!B94</f>
        <v>19</v>
      </c>
      <c r="V94" s="20">
        <f t="shared" si="5"/>
        <v>0</v>
      </c>
      <c r="W94" s="20"/>
      <c r="X94" s="20">
        <v>1</v>
      </c>
      <c r="Y94" s="20">
        <v>6</v>
      </c>
      <c r="Z94" s="20">
        <v>7</v>
      </c>
      <c r="AA94" s="20">
        <v>9</v>
      </c>
      <c r="AB94" s="20">
        <v>7</v>
      </c>
      <c r="AC94" s="20">
        <v>9</v>
      </c>
      <c r="AD94" s="20">
        <v>1</v>
      </c>
      <c r="AE94" s="20">
        <v>9</v>
      </c>
      <c r="AF94" s="20">
        <v>5</v>
      </c>
      <c r="AG94" s="20">
        <v>9</v>
      </c>
      <c r="AH94" s="20">
        <v>5</v>
      </c>
      <c r="AI94" s="20">
        <v>9</v>
      </c>
      <c r="AJ94" s="20">
        <v>5</v>
      </c>
      <c r="AK94" s="20">
        <v>9</v>
      </c>
      <c r="AL94" s="20">
        <v>2</v>
      </c>
      <c r="AM94" s="20">
        <v>5</v>
      </c>
      <c r="AN94" s="20"/>
      <c r="AO94" s="20"/>
      <c r="AP94" s="20"/>
      <c r="AQ94" s="89"/>
      <c r="AR94" s="89"/>
      <c r="AS94" s="161">
        <v>1</v>
      </c>
      <c r="AT94" s="161">
        <v>3</v>
      </c>
      <c r="AU94" s="161">
        <v>9</v>
      </c>
      <c r="AV94" s="28">
        <v>9</v>
      </c>
    </row>
    <row r="95" spans="1:48" x14ac:dyDescent="0.25">
      <c r="A95" s="101" t="str">
        <f>'Input Volunteers'!A94</f>
        <v>Xuechung Qui (Angela)</v>
      </c>
      <c r="B95" s="100"/>
      <c r="C95" s="20">
        <v>8</v>
      </c>
      <c r="D95" s="20">
        <v>6</v>
      </c>
      <c r="E95" s="20">
        <v>4</v>
      </c>
      <c r="F95" s="20"/>
      <c r="G95" s="20">
        <v>6</v>
      </c>
      <c r="H95" s="29">
        <f t="shared" si="4"/>
        <v>24</v>
      </c>
      <c r="I95" s="20"/>
      <c r="J95" s="20">
        <v>6</v>
      </c>
      <c r="K95" s="20"/>
      <c r="L95" s="20"/>
      <c r="M95" s="20"/>
      <c r="N95" s="20"/>
      <c r="O95" s="20"/>
      <c r="P95" s="20"/>
      <c r="Q95" s="20"/>
      <c r="R95" s="20"/>
      <c r="S95" s="20">
        <v>10</v>
      </c>
      <c r="T95" s="20" t="s">
        <v>18</v>
      </c>
      <c r="U95" s="20">
        <f>'Client contacts'!B95</f>
        <v>0</v>
      </c>
      <c r="V95" s="20">
        <f t="shared" si="5"/>
        <v>10</v>
      </c>
      <c r="W95" s="20" t="s">
        <v>20</v>
      </c>
      <c r="X95" s="20" t="s">
        <v>456</v>
      </c>
      <c r="Y95" s="20" t="s">
        <v>456</v>
      </c>
      <c r="Z95" s="20">
        <v>6</v>
      </c>
      <c r="AA95" s="20">
        <v>8</v>
      </c>
      <c r="AB95" s="20">
        <v>6</v>
      </c>
      <c r="AC95" s="20">
        <v>7</v>
      </c>
      <c r="AD95" s="20">
        <v>9</v>
      </c>
      <c r="AE95" s="20">
        <v>9</v>
      </c>
      <c r="AF95" s="20">
        <v>6</v>
      </c>
      <c r="AG95" s="20">
        <v>6</v>
      </c>
      <c r="AH95" s="20">
        <v>7</v>
      </c>
      <c r="AI95" s="20">
        <v>7</v>
      </c>
      <c r="AJ95" s="20">
        <v>6</v>
      </c>
      <c r="AK95" s="20">
        <v>7</v>
      </c>
      <c r="AL95" s="20">
        <v>1</v>
      </c>
      <c r="AM95" s="20">
        <v>7</v>
      </c>
      <c r="AN95" s="20" t="s">
        <v>20</v>
      </c>
      <c r="AO95" s="20"/>
      <c r="AP95" s="20"/>
      <c r="AQ95" s="89"/>
      <c r="AR95" s="89"/>
      <c r="AS95" s="161">
        <v>2</v>
      </c>
      <c r="AT95" s="161">
        <v>3</v>
      </c>
      <c r="AU95" s="161">
        <v>7</v>
      </c>
      <c r="AV95" s="28"/>
    </row>
    <row r="96" spans="1:48" x14ac:dyDescent="0.25">
      <c r="A96" s="101" t="str">
        <f>'Input Volunteers'!A95</f>
        <v>Kimaya Nandkumar</v>
      </c>
      <c r="B96" s="100"/>
      <c r="C96" s="20">
        <v>8</v>
      </c>
      <c r="D96" s="20">
        <v>6</v>
      </c>
      <c r="E96" s="20"/>
      <c r="F96" s="20"/>
      <c r="G96" s="20">
        <v>6</v>
      </c>
      <c r="H96" s="29">
        <f t="shared" si="4"/>
        <v>20</v>
      </c>
      <c r="I96" s="20" t="s">
        <v>20</v>
      </c>
      <c r="J96" s="20">
        <v>7</v>
      </c>
      <c r="K96" s="20"/>
      <c r="L96" s="20"/>
      <c r="M96" s="20"/>
      <c r="N96" s="20">
        <v>7</v>
      </c>
      <c r="O96" s="20"/>
      <c r="P96" s="20"/>
      <c r="Q96" s="20"/>
      <c r="R96" s="20"/>
      <c r="S96" s="20"/>
      <c r="T96" s="20"/>
      <c r="U96" s="20">
        <f>'Client contacts'!B96</f>
        <v>0</v>
      </c>
      <c r="V96" s="20">
        <f t="shared" si="5"/>
        <v>0</v>
      </c>
      <c r="W96" s="20"/>
      <c r="X96" s="20">
        <v>4</v>
      </c>
      <c r="Y96" s="20">
        <v>4</v>
      </c>
      <c r="Z96" s="20">
        <v>3</v>
      </c>
      <c r="AA96" s="20">
        <v>9</v>
      </c>
      <c r="AB96" s="20">
        <v>1</v>
      </c>
      <c r="AC96" s="20">
        <v>7</v>
      </c>
      <c r="AD96" s="20">
        <v>3</v>
      </c>
      <c r="AE96" s="20">
        <v>7</v>
      </c>
      <c r="AF96" s="20">
        <v>4</v>
      </c>
      <c r="AG96" s="20">
        <v>7</v>
      </c>
      <c r="AH96" s="20">
        <v>4</v>
      </c>
      <c r="AI96" s="20">
        <v>7</v>
      </c>
      <c r="AJ96" s="20">
        <v>2</v>
      </c>
      <c r="AK96" s="20">
        <v>6</v>
      </c>
      <c r="AL96" s="20">
        <v>5</v>
      </c>
      <c r="AM96" s="20">
        <v>8</v>
      </c>
      <c r="AN96" s="20" t="s">
        <v>20</v>
      </c>
      <c r="AO96" s="20"/>
      <c r="AP96" s="20"/>
      <c r="AQ96" s="89"/>
      <c r="AR96" s="89"/>
      <c r="AS96" s="161">
        <v>4</v>
      </c>
      <c r="AT96" s="161">
        <v>1</v>
      </c>
      <c r="AU96" s="161">
        <v>9</v>
      </c>
      <c r="AV96" s="28">
        <v>8</v>
      </c>
    </row>
    <row r="97" spans="1:48" x14ac:dyDescent="0.25">
      <c r="A97" s="101" t="str">
        <f>'Input Volunteers'!A96</f>
        <v>Umma Salma</v>
      </c>
      <c r="B97" s="100"/>
      <c r="C97" s="20"/>
      <c r="D97" s="20">
        <v>3</v>
      </c>
      <c r="E97" s="20"/>
      <c r="F97" s="20"/>
      <c r="G97" s="20"/>
      <c r="H97" s="29">
        <f t="shared" si="4"/>
        <v>3</v>
      </c>
      <c r="I97" s="20" t="s">
        <v>20</v>
      </c>
      <c r="J97" s="20"/>
      <c r="K97" s="20">
        <v>7</v>
      </c>
      <c r="L97" s="20"/>
      <c r="M97" s="20"/>
      <c r="N97" s="20"/>
      <c r="O97" s="20"/>
      <c r="P97" s="20"/>
      <c r="Q97" s="20"/>
      <c r="R97" s="20"/>
      <c r="S97" s="20"/>
      <c r="T97" s="20"/>
      <c r="U97" s="20">
        <f>'Client contacts'!B97</f>
        <v>0</v>
      </c>
      <c r="V97" s="20">
        <f t="shared" si="5"/>
        <v>0</v>
      </c>
      <c r="W97" s="20"/>
      <c r="X97" s="20">
        <v>3</v>
      </c>
      <c r="Y97" s="20">
        <v>5</v>
      </c>
      <c r="Z97" s="20">
        <v>7</v>
      </c>
      <c r="AA97" s="20">
        <v>7</v>
      </c>
      <c r="AB97" s="20">
        <v>5</v>
      </c>
      <c r="AC97" s="20">
        <v>7</v>
      </c>
      <c r="AD97" s="20">
        <v>9</v>
      </c>
      <c r="AE97" s="20">
        <v>9</v>
      </c>
      <c r="AF97" s="20">
        <v>9</v>
      </c>
      <c r="AG97" s="20">
        <v>9</v>
      </c>
      <c r="AH97" s="20">
        <v>7</v>
      </c>
      <c r="AI97" s="20">
        <v>7</v>
      </c>
      <c r="AJ97" s="20">
        <v>3</v>
      </c>
      <c r="AK97" s="20">
        <v>3</v>
      </c>
      <c r="AL97" s="20">
        <v>1</v>
      </c>
      <c r="AM97" s="20">
        <v>9</v>
      </c>
      <c r="AN97" s="20"/>
      <c r="AO97" s="20"/>
      <c r="AP97" s="20"/>
      <c r="AQ97" s="89"/>
      <c r="AR97" s="89"/>
      <c r="AS97" s="161">
        <v>4</v>
      </c>
      <c r="AT97" s="161">
        <v>1</v>
      </c>
      <c r="AU97" s="161">
        <v>7</v>
      </c>
      <c r="AV97" s="28">
        <v>9</v>
      </c>
    </row>
    <row r="98" spans="1:48" x14ac:dyDescent="0.25">
      <c r="A98" s="101" t="str">
        <f>'Input Volunteers'!A97</f>
        <v>Hazera Begum</v>
      </c>
      <c r="B98" s="100"/>
      <c r="C98" s="20"/>
      <c r="D98" s="20">
        <v>8</v>
      </c>
      <c r="E98" s="20"/>
      <c r="F98" s="20"/>
      <c r="G98" s="20"/>
      <c r="H98" s="29">
        <f t="shared" si="4"/>
        <v>8</v>
      </c>
      <c r="I98" s="20" t="s">
        <v>20</v>
      </c>
      <c r="J98" s="20"/>
      <c r="K98" s="20">
        <v>7</v>
      </c>
      <c r="L98" s="20"/>
      <c r="M98" s="20"/>
      <c r="N98" s="20"/>
      <c r="O98" s="20"/>
      <c r="P98" s="20"/>
      <c r="Q98" s="20"/>
      <c r="R98" s="20"/>
      <c r="S98" s="20"/>
      <c r="T98" s="20"/>
      <c r="U98" s="20" t="e">
        <f>'Client contacts'!#REF!</f>
        <v>#REF!</v>
      </c>
      <c r="V98" s="20">
        <f t="shared" si="5"/>
        <v>0</v>
      </c>
      <c r="W98" s="20"/>
      <c r="X98" s="20">
        <v>2</v>
      </c>
      <c r="Y98" s="20">
        <v>8</v>
      </c>
      <c r="Z98" s="20">
        <v>3</v>
      </c>
      <c r="AA98" s="20">
        <v>7</v>
      </c>
      <c r="AB98" s="20">
        <v>5</v>
      </c>
      <c r="AC98" s="20">
        <v>7</v>
      </c>
      <c r="AD98" s="20">
        <v>3</v>
      </c>
      <c r="AE98" s="20">
        <v>8</v>
      </c>
      <c r="AF98" s="20">
        <v>2</v>
      </c>
      <c r="AG98" s="20">
        <v>8</v>
      </c>
      <c r="AH98" s="20">
        <v>3</v>
      </c>
      <c r="AI98" s="20">
        <v>7</v>
      </c>
      <c r="AJ98" s="20">
        <v>2</v>
      </c>
      <c r="AK98" s="20">
        <v>5</v>
      </c>
      <c r="AL98" s="20">
        <v>3</v>
      </c>
      <c r="AM98" s="20">
        <v>6</v>
      </c>
      <c r="AN98" s="20"/>
      <c r="AO98" s="20"/>
      <c r="AP98" s="20"/>
      <c r="AQ98" s="89"/>
      <c r="AR98" s="89"/>
      <c r="AS98" s="161">
        <v>1</v>
      </c>
      <c r="AT98" s="161">
        <v>1</v>
      </c>
      <c r="AU98" s="161">
        <v>7</v>
      </c>
      <c r="AV98" s="28">
        <v>9</v>
      </c>
    </row>
    <row r="99" spans="1:48" x14ac:dyDescent="0.25">
      <c r="A99" s="101" t="str">
        <f>'Input Volunteers'!A98</f>
        <v>Sirin Begum</v>
      </c>
      <c r="B99" s="100"/>
      <c r="C99" s="20"/>
      <c r="D99" s="20"/>
      <c r="E99" s="20"/>
      <c r="F99" s="20"/>
      <c r="G99" s="20"/>
      <c r="H99" s="29">
        <f t="shared" si="4"/>
        <v>0</v>
      </c>
      <c r="I99" s="20"/>
      <c r="J99" s="20"/>
      <c r="K99" s="20"/>
      <c r="L99" s="20"/>
      <c r="M99" s="20"/>
      <c r="N99" s="20"/>
      <c r="O99" s="20"/>
      <c r="P99" s="20"/>
      <c r="Q99" s="20"/>
      <c r="R99" s="20"/>
      <c r="S99" s="20"/>
      <c r="T99" s="20"/>
      <c r="U99" s="20">
        <f>'Client contacts'!B99</f>
        <v>0</v>
      </c>
      <c r="V99" s="20">
        <f t="shared" si="5"/>
        <v>0</v>
      </c>
      <c r="W99" s="20"/>
      <c r="X99" s="20"/>
      <c r="Y99" s="20"/>
      <c r="Z99" s="20"/>
      <c r="AA99" s="20"/>
      <c r="AB99" s="20"/>
      <c r="AC99" s="20"/>
      <c r="AD99" s="20"/>
      <c r="AE99" s="20"/>
      <c r="AF99" s="20"/>
      <c r="AG99" s="20"/>
      <c r="AH99" s="20"/>
      <c r="AI99" s="20"/>
      <c r="AJ99" s="20"/>
      <c r="AK99" s="20"/>
      <c r="AL99" s="20"/>
      <c r="AM99" s="20"/>
      <c r="AN99" s="20"/>
      <c r="AO99" s="20"/>
      <c r="AP99" s="20"/>
      <c r="AQ99" s="89"/>
      <c r="AR99" s="89"/>
      <c r="AS99" s="161"/>
      <c r="AT99" s="161"/>
      <c r="AU99" s="161"/>
      <c r="AV99" s="28"/>
    </row>
    <row r="100" spans="1:48" x14ac:dyDescent="0.25">
      <c r="A100" s="101" t="str">
        <f>'Input Volunteers'!A99</f>
        <v>Kochon Bibi</v>
      </c>
      <c r="B100" s="100"/>
      <c r="C100" s="20"/>
      <c r="D100" s="20"/>
      <c r="E100" s="20"/>
      <c r="F100" s="20"/>
      <c r="G100" s="20"/>
      <c r="H100" s="29">
        <f t="shared" si="4"/>
        <v>0</v>
      </c>
      <c r="I100" s="20"/>
      <c r="J100" s="20"/>
      <c r="K100" s="20"/>
      <c r="L100" s="20"/>
      <c r="M100" s="20"/>
      <c r="N100" s="20"/>
      <c r="O100" s="20"/>
      <c r="P100" s="20"/>
      <c r="Q100" s="20"/>
      <c r="R100" s="20"/>
      <c r="S100" s="20"/>
      <c r="T100" s="20"/>
      <c r="U100" s="20">
        <f>'Client contacts'!B100</f>
        <v>0</v>
      </c>
      <c r="V100" s="20">
        <f t="shared" si="5"/>
        <v>0</v>
      </c>
      <c r="W100" s="20"/>
      <c r="X100" s="20"/>
      <c r="Y100" s="20"/>
      <c r="Z100" s="20"/>
      <c r="AA100" s="20"/>
      <c r="AB100" s="20"/>
      <c r="AC100" s="20"/>
      <c r="AD100" s="20"/>
      <c r="AE100" s="20"/>
      <c r="AF100" s="20"/>
      <c r="AG100" s="20"/>
      <c r="AH100" s="20"/>
      <c r="AI100" s="20"/>
      <c r="AJ100" s="20"/>
      <c r="AK100" s="20"/>
      <c r="AL100" s="20"/>
      <c r="AM100" s="20"/>
      <c r="AN100" s="20"/>
      <c r="AO100" s="20"/>
      <c r="AP100" s="20"/>
      <c r="AQ100" s="89"/>
      <c r="AR100" s="89"/>
      <c r="AS100" s="161"/>
      <c r="AT100" s="161"/>
      <c r="AU100" s="161"/>
      <c r="AV100" s="28"/>
    </row>
    <row r="101" spans="1:48" x14ac:dyDescent="0.25">
      <c r="A101" s="101" t="str">
        <f>'Input Volunteers'!A100</f>
        <v>Samareh Malkami</v>
      </c>
      <c r="B101" s="100"/>
      <c r="C101" s="20"/>
      <c r="D101" s="20"/>
      <c r="E101" s="20"/>
      <c r="F101" s="20"/>
      <c r="G101" s="20"/>
      <c r="H101" s="29">
        <f t="shared" si="4"/>
        <v>0</v>
      </c>
      <c r="I101" s="20"/>
      <c r="J101" s="20"/>
      <c r="K101" s="20"/>
      <c r="L101" s="20"/>
      <c r="M101" s="20"/>
      <c r="N101" s="20"/>
      <c r="O101" s="20"/>
      <c r="P101" s="20"/>
      <c r="Q101" s="20"/>
      <c r="R101" s="20"/>
      <c r="S101" s="20"/>
      <c r="T101" s="20"/>
      <c r="U101" s="20">
        <f>'Client contacts'!B101</f>
        <v>0</v>
      </c>
      <c r="V101" s="20">
        <f t="shared" si="5"/>
        <v>0</v>
      </c>
      <c r="W101" s="20"/>
      <c r="X101" s="20"/>
      <c r="Y101" s="20"/>
      <c r="Z101" s="20"/>
      <c r="AA101" s="20"/>
      <c r="AB101" s="20"/>
      <c r="AC101" s="20"/>
      <c r="AD101" s="20"/>
      <c r="AE101" s="20"/>
      <c r="AF101" s="20"/>
      <c r="AG101" s="20"/>
      <c r="AH101" s="20"/>
      <c r="AI101" s="20"/>
      <c r="AJ101" s="20"/>
      <c r="AK101" s="20"/>
      <c r="AL101" s="20"/>
      <c r="AM101" s="20"/>
      <c r="AN101" s="20"/>
      <c r="AO101" s="20"/>
      <c r="AP101" s="20"/>
      <c r="AQ101" s="89"/>
      <c r="AR101" s="89"/>
      <c r="AS101" s="161"/>
      <c r="AT101" s="161"/>
      <c r="AU101" s="161"/>
      <c r="AV101" s="28"/>
    </row>
    <row r="102" spans="1:48" x14ac:dyDescent="0.25">
      <c r="A102" s="101" t="str">
        <f>'Input Volunteers'!A101</f>
        <v>Elham Moradi</v>
      </c>
      <c r="B102" s="100"/>
      <c r="C102" s="20"/>
      <c r="D102" s="20"/>
      <c r="E102" s="20"/>
      <c r="F102" s="20"/>
      <c r="G102" s="20"/>
      <c r="H102" s="29">
        <f t="shared" si="4"/>
        <v>0</v>
      </c>
      <c r="I102" s="20"/>
      <c r="J102" s="20"/>
      <c r="K102" s="20"/>
      <c r="L102" s="20"/>
      <c r="M102" s="20"/>
      <c r="N102" s="20"/>
      <c r="O102" s="20"/>
      <c r="P102" s="20"/>
      <c r="Q102" s="20"/>
      <c r="R102" s="20"/>
      <c r="S102" s="20"/>
      <c r="T102" s="20"/>
      <c r="U102" s="20">
        <f>'Client contacts'!B102</f>
        <v>0</v>
      </c>
      <c r="V102" s="20">
        <f t="shared" si="5"/>
        <v>0</v>
      </c>
      <c r="W102" s="20"/>
      <c r="X102" s="20"/>
      <c r="Y102" s="20"/>
      <c r="Z102" s="20"/>
      <c r="AA102" s="20"/>
      <c r="AB102" s="20"/>
      <c r="AC102" s="20"/>
      <c r="AD102" s="20"/>
      <c r="AE102" s="20"/>
      <c r="AF102" s="20"/>
      <c r="AG102" s="20"/>
      <c r="AH102" s="20"/>
      <c r="AI102" s="20"/>
      <c r="AJ102" s="20"/>
      <c r="AK102" s="20"/>
      <c r="AL102" s="20"/>
      <c r="AM102" s="20"/>
      <c r="AN102" s="20"/>
      <c r="AO102" s="20"/>
      <c r="AP102" s="20"/>
      <c r="AQ102" s="89"/>
      <c r="AR102" s="89"/>
      <c r="AS102" s="161"/>
      <c r="AT102" s="161"/>
      <c r="AU102" s="161"/>
      <c r="AV102" s="28"/>
    </row>
    <row r="103" spans="1:48" x14ac:dyDescent="0.25">
      <c r="A103" s="101" t="str">
        <f>'Input Volunteers'!A102</f>
        <v>Josephine Paul</v>
      </c>
      <c r="B103" s="100"/>
      <c r="C103" s="20"/>
      <c r="D103" s="20"/>
      <c r="E103" s="20"/>
      <c r="F103" s="20"/>
      <c r="G103" s="20"/>
      <c r="H103" s="29">
        <f t="shared" si="4"/>
        <v>0</v>
      </c>
      <c r="I103" s="20"/>
      <c r="J103" s="20"/>
      <c r="K103" s="20"/>
      <c r="L103" s="20"/>
      <c r="M103" s="20"/>
      <c r="N103" s="20"/>
      <c r="O103" s="20"/>
      <c r="P103" s="20"/>
      <c r="Q103" s="20"/>
      <c r="R103" s="20"/>
      <c r="S103" s="20"/>
      <c r="T103" s="20"/>
      <c r="U103" s="20">
        <f>'Client contacts'!B103</f>
        <v>0</v>
      </c>
      <c r="V103" s="20">
        <f t="shared" si="5"/>
        <v>0</v>
      </c>
      <c r="W103" s="20"/>
      <c r="X103" s="20"/>
      <c r="Y103" s="20"/>
      <c r="Z103" s="20"/>
      <c r="AA103" s="20"/>
      <c r="AB103" s="20"/>
      <c r="AC103" s="20"/>
      <c r="AD103" s="20"/>
      <c r="AE103" s="20"/>
      <c r="AF103" s="20"/>
      <c r="AG103" s="20"/>
      <c r="AH103" s="20"/>
      <c r="AI103" s="20"/>
      <c r="AJ103" s="20"/>
      <c r="AK103" s="20"/>
      <c r="AL103" s="20"/>
      <c r="AM103" s="20"/>
      <c r="AN103" s="20"/>
      <c r="AO103" s="20"/>
      <c r="AP103" s="20"/>
      <c r="AQ103" s="89"/>
      <c r="AR103" s="89"/>
      <c r="AS103" s="161"/>
      <c r="AT103" s="161"/>
      <c r="AU103" s="161"/>
      <c r="AV103" s="28"/>
    </row>
    <row r="104" spans="1:48" x14ac:dyDescent="0.25">
      <c r="A104" s="101" t="str">
        <f>'Input Volunteers'!A103</f>
        <v>Ganga Pradhan</v>
      </c>
      <c r="B104" s="100"/>
      <c r="C104" s="20"/>
      <c r="D104" s="20"/>
      <c r="E104" s="20"/>
      <c r="F104" s="20"/>
      <c r="G104" s="20"/>
      <c r="H104" s="29">
        <f t="shared" si="4"/>
        <v>0</v>
      </c>
      <c r="I104" s="20"/>
      <c r="J104" s="20"/>
      <c r="K104" s="20"/>
      <c r="L104" s="20"/>
      <c r="M104" s="20"/>
      <c r="N104" s="20"/>
      <c r="O104" s="20"/>
      <c r="P104" s="20"/>
      <c r="Q104" s="20"/>
      <c r="R104" s="20"/>
      <c r="S104" s="20"/>
      <c r="T104" s="20"/>
      <c r="U104" s="20">
        <f>'Client contacts'!B104</f>
        <v>0</v>
      </c>
      <c r="V104" s="20">
        <f t="shared" si="5"/>
        <v>0</v>
      </c>
      <c r="W104" s="20"/>
      <c r="X104" s="20"/>
      <c r="Y104" s="20"/>
      <c r="Z104" s="20"/>
      <c r="AA104" s="20"/>
      <c r="AB104" s="20"/>
      <c r="AC104" s="20"/>
      <c r="AD104" s="20"/>
      <c r="AE104" s="20"/>
      <c r="AF104" s="20"/>
      <c r="AG104" s="20"/>
      <c r="AH104" s="20"/>
      <c r="AI104" s="20"/>
      <c r="AJ104" s="20"/>
      <c r="AK104" s="20"/>
      <c r="AL104" s="20"/>
      <c r="AM104" s="20"/>
      <c r="AN104" s="20"/>
      <c r="AO104" s="20"/>
      <c r="AP104" s="20"/>
      <c r="AQ104" s="89"/>
      <c r="AR104" s="89"/>
      <c r="AS104" s="161"/>
      <c r="AT104" s="161"/>
      <c r="AU104" s="161"/>
      <c r="AV104" s="28"/>
    </row>
    <row r="105" spans="1:48" x14ac:dyDescent="0.25">
      <c r="A105" s="101" t="str">
        <f>'Input Volunteers'!A104</f>
        <v>Suping Sun</v>
      </c>
      <c r="B105" s="100"/>
      <c r="C105" s="20"/>
      <c r="D105" s="20"/>
      <c r="E105" s="20"/>
      <c r="F105" s="20"/>
      <c r="G105" s="20"/>
      <c r="H105" s="29">
        <f t="shared" si="4"/>
        <v>0</v>
      </c>
      <c r="I105" s="20"/>
      <c r="J105" s="20"/>
      <c r="K105" s="20"/>
      <c r="L105" s="20"/>
      <c r="M105" s="20"/>
      <c r="N105" s="20"/>
      <c r="O105" s="20"/>
      <c r="P105" s="20"/>
      <c r="Q105" s="20"/>
      <c r="R105" s="20"/>
      <c r="S105" s="20"/>
      <c r="T105" s="20"/>
      <c r="U105" s="20">
        <f>'Client contacts'!B105</f>
        <v>0</v>
      </c>
      <c r="V105" s="20">
        <f t="shared" si="5"/>
        <v>0</v>
      </c>
      <c r="W105" s="20"/>
      <c r="X105" s="20"/>
      <c r="Y105" s="20"/>
      <c r="Z105" s="20"/>
      <c r="AA105" s="20"/>
      <c r="AB105" s="20"/>
      <c r="AC105" s="20"/>
      <c r="AD105" s="20"/>
      <c r="AE105" s="20"/>
      <c r="AF105" s="20"/>
      <c r="AG105" s="20"/>
      <c r="AH105" s="20"/>
      <c r="AI105" s="20"/>
      <c r="AJ105" s="20"/>
      <c r="AK105" s="20"/>
      <c r="AL105" s="20"/>
      <c r="AM105" s="20"/>
      <c r="AN105" s="20"/>
      <c r="AO105" s="20"/>
      <c r="AP105" s="20"/>
      <c r="AQ105" s="89"/>
      <c r="AR105" s="89"/>
      <c r="AS105" s="161"/>
      <c r="AT105" s="161"/>
      <c r="AU105" s="161"/>
      <c r="AV105" s="28"/>
    </row>
    <row r="106" spans="1:48" x14ac:dyDescent="0.25">
      <c r="A106" s="172"/>
      <c r="B106" s="173"/>
      <c r="C106" s="20"/>
      <c r="D106" s="20"/>
      <c r="E106" s="20"/>
      <c r="F106" s="20"/>
      <c r="G106" s="20"/>
      <c r="H106" s="29">
        <f t="shared" si="4"/>
        <v>0</v>
      </c>
      <c r="I106" s="20"/>
      <c r="J106" s="20"/>
      <c r="K106" s="20"/>
      <c r="L106" s="20"/>
      <c r="M106" s="20"/>
      <c r="N106" s="20"/>
      <c r="O106" s="20"/>
      <c r="P106" s="20"/>
      <c r="Q106" s="20"/>
      <c r="R106" s="20"/>
      <c r="S106" s="20"/>
      <c r="T106" s="20"/>
      <c r="U106" s="20">
        <f>'Client contacts'!B106</f>
        <v>0</v>
      </c>
      <c r="V106" s="20">
        <f t="shared" si="5"/>
        <v>0</v>
      </c>
      <c r="W106" s="20"/>
      <c r="X106" s="20"/>
      <c r="Y106" s="20"/>
      <c r="Z106" s="20"/>
      <c r="AA106" s="20"/>
      <c r="AB106" s="20"/>
      <c r="AC106" s="20"/>
      <c r="AD106" s="20"/>
      <c r="AE106" s="20"/>
      <c r="AF106" s="20"/>
      <c r="AG106" s="20"/>
      <c r="AH106" s="20"/>
      <c r="AI106" s="20"/>
      <c r="AJ106" s="20"/>
      <c r="AK106" s="20"/>
      <c r="AL106" s="20"/>
      <c r="AM106" s="20"/>
      <c r="AN106" s="20"/>
      <c r="AO106" s="20"/>
      <c r="AP106" s="20"/>
      <c r="AQ106" s="89"/>
      <c r="AR106" s="89"/>
      <c r="AS106" s="161"/>
      <c r="AT106" s="161"/>
      <c r="AU106" s="161"/>
      <c r="AV106" s="28"/>
    </row>
    <row r="107" spans="1:48" x14ac:dyDescent="0.25">
      <c r="A107" s="172"/>
      <c r="B107" s="173"/>
      <c r="C107" s="20"/>
      <c r="D107" s="20"/>
      <c r="E107" s="20"/>
      <c r="F107" s="20"/>
      <c r="G107" s="20"/>
      <c r="H107" s="29">
        <f t="shared" si="4"/>
        <v>0</v>
      </c>
      <c r="I107" s="20"/>
      <c r="J107" s="20"/>
      <c r="K107" s="20"/>
      <c r="L107" s="20"/>
      <c r="M107" s="20"/>
      <c r="N107" s="20"/>
      <c r="O107" s="20"/>
      <c r="P107" s="20"/>
      <c r="Q107" s="20"/>
      <c r="R107" s="20"/>
      <c r="S107" s="20"/>
      <c r="T107" s="20"/>
      <c r="U107" s="20">
        <f>'Client contacts'!B107</f>
        <v>0</v>
      </c>
      <c r="V107" s="20">
        <f t="shared" si="5"/>
        <v>0</v>
      </c>
      <c r="W107" s="20"/>
      <c r="X107" s="20"/>
      <c r="Y107" s="20"/>
      <c r="Z107" s="20"/>
      <c r="AA107" s="20"/>
      <c r="AB107" s="20"/>
      <c r="AC107" s="20"/>
      <c r="AD107" s="20"/>
      <c r="AE107" s="20"/>
      <c r="AF107" s="20"/>
      <c r="AG107" s="20"/>
      <c r="AH107" s="20"/>
      <c r="AI107" s="20"/>
      <c r="AJ107" s="20"/>
      <c r="AK107" s="20"/>
      <c r="AL107" s="20"/>
      <c r="AM107" s="20"/>
      <c r="AN107" s="20"/>
      <c r="AO107" s="20"/>
      <c r="AP107" s="20"/>
      <c r="AQ107" s="89"/>
      <c r="AR107" s="89"/>
      <c r="AS107" s="161"/>
      <c r="AT107" s="161"/>
      <c r="AU107" s="161"/>
      <c r="AV107" s="28"/>
    </row>
    <row r="108" spans="1:48" x14ac:dyDescent="0.25">
      <c r="A108" s="172"/>
      <c r="B108" s="173"/>
      <c r="C108" s="20"/>
      <c r="D108" s="20"/>
      <c r="E108" s="20"/>
      <c r="F108" s="20"/>
      <c r="G108" s="20"/>
      <c r="H108" s="29">
        <f t="shared" si="4"/>
        <v>0</v>
      </c>
      <c r="I108" s="20"/>
      <c r="J108" s="20"/>
      <c r="K108" s="20"/>
      <c r="L108" s="20"/>
      <c r="M108" s="20"/>
      <c r="N108" s="20"/>
      <c r="O108" s="20"/>
      <c r="P108" s="20"/>
      <c r="Q108" s="20"/>
      <c r="R108" s="20"/>
      <c r="S108" s="20"/>
      <c r="T108" s="20"/>
      <c r="U108" s="20">
        <f>'Client contacts'!B108</f>
        <v>0</v>
      </c>
      <c r="V108" s="20">
        <f t="shared" si="5"/>
        <v>0</v>
      </c>
      <c r="W108" s="20"/>
      <c r="X108" s="20"/>
      <c r="Y108" s="20"/>
      <c r="Z108" s="20"/>
      <c r="AA108" s="20"/>
      <c r="AB108" s="20"/>
      <c r="AC108" s="20"/>
      <c r="AD108" s="20"/>
      <c r="AE108" s="20"/>
      <c r="AF108" s="20"/>
      <c r="AG108" s="20"/>
      <c r="AH108" s="20"/>
      <c r="AI108" s="20"/>
      <c r="AJ108" s="20"/>
      <c r="AK108" s="20"/>
      <c r="AL108" s="20"/>
      <c r="AM108" s="20"/>
      <c r="AN108" s="20"/>
      <c r="AO108" s="20"/>
      <c r="AP108" s="20"/>
      <c r="AQ108" s="89"/>
      <c r="AR108" s="89"/>
      <c r="AS108" s="161"/>
      <c r="AT108" s="161"/>
      <c r="AU108" s="161"/>
      <c r="AV108" s="28"/>
    </row>
    <row r="109" spans="1:48" x14ac:dyDescent="0.25">
      <c r="A109" s="172"/>
      <c r="B109" s="173"/>
      <c r="C109" s="20"/>
      <c r="D109" s="20"/>
      <c r="E109" s="20"/>
      <c r="F109" s="20"/>
      <c r="G109" s="20"/>
      <c r="H109" s="29">
        <f t="shared" si="4"/>
        <v>0</v>
      </c>
      <c r="I109" s="20"/>
      <c r="J109" s="20"/>
      <c r="K109" s="20"/>
      <c r="L109" s="20"/>
      <c r="M109" s="20"/>
      <c r="N109" s="20"/>
      <c r="O109" s="20"/>
      <c r="P109" s="20"/>
      <c r="Q109" s="20"/>
      <c r="R109" s="20"/>
      <c r="S109" s="20"/>
      <c r="T109" s="20"/>
      <c r="U109" s="20">
        <f>'Client contacts'!B109</f>
        <v>0</v>
      </c>
      <c r="V109" s="20">
        <f t="shared" si="5"/>
        <v>0</v>
      </c>
      <c r="W109" s="20"/>
      <c r="X109" s="20"/>
      <c r="Y109" s="20"/>
      <c r="Z109" s="20"/>
      <c r="AA109" s="20"/>
      <c r="AB109" s="20"/>
      <c r="AC109" s="20"/>
      <c r="AD109" s="20"/>
      <c r="AE109" s="20"/>
      <c r="AF109" s="20"/>
      <c r="AG109" s="20"/>
      <c r="AH109" s="20"/>
      <c r="AI109" s="20"/>
      <c r="AJ109" s="20"/>
      <c r="AK109" s="20"/>
      <c r="AL109" s="20"/>
      <c r="AM109" s="20"/>
      <c r="AN109" s="20"/>
      <c r="AO109" s="20"/>
      <c r="AP109" s="20"/>
      <c r="AQ109" s="89"/>
      <c r="AR109" s="89"/>
      <c r="AS109" s="161"/>
      <c r="AT109" s="161"/>
      <c r="AU109" s="161"/>
      <c r="AV109" s="28"/>
    </row>
    <row r="110" spans="1:48" x14ac:dyDescent="0.25">
      <c r="A110" s="172"/>
      <c r="B110" s="173"/>
      <c r="C110" s="20"/>
      <c r="D110" s="20"/>
      <c r="E110" s="20"/>
      <c r="F110" s="20"/>
      <c r="G110" s="20"/>
      <c r="H110" s="29">
        <f t="shared" si="4"/>
        <v>0</v>
      </c>
      <c r="I110" s="20"/>
      <c r="J110" s="20"/>
      <c r="K110" s="20"/>
      <c r="L110" s="20"/>
      <c r="M110" s="20"/>
      <c r="N110" s="20"/>
      <c r="O110" s="20"/>
      <c r="P110" s="20"/>
      <c r="Q110" s="20"/>
      <c r="R110" s="20"/>
      <c r="S110" s="20"/>
      <c r="T110" s="20"/>
      <c r="U110" s="20">
        <f>'Client contacts'!B110</f>
        <v>0</v>
      </c>
      <c r="V110" s="20">
        <f t="shared" si="5"/>
        <v>0</v>
      </c>
      <c r="W110" s="20"/>
      <c r="X110" s="20"/>
      <c r="Y110" s="20"/>
      <c r="Z110" s="20"/>
      <c r="AA110" s="20"/>
      <c r="AB110" s="20"/>
      <c r="AC110" s="20"/>
      <c r="AD110" s="20"/>
      <c r="AE110" s="20"/>
      <c r="AF110" s="20"/>
      <c r="AG110" s="20"/>
      <c r="AH110" s="20"/>
      <c r="AI110" s="20"/>
      <c r="AJ110" s="20"/>
      <c r="AK110" s="20"/>
      <c r="AL110" s="20"/>
      <c r="AM110" s="20"/>
      <c r="AN110" s="20"/>
      <c r="AO110" s="20"/>
      <c r="AP110" s="20"/>
      <c r="AQ110" s="89"/>
      <c r="AR110" s="89"/>
      <c r="AS110" s="161"/>
      <c r="AT110" s="161"/>
      <c r="AU110" s="161"/>
      <c r="AV110" s="28"/>
    </row>
    <row r="111" spans="1:48" x14ac:dyDescent="0.25">
      <c r="A111" s="172"/>
      <c r="B111" s="173"/>
      <c r="C111" s="20"/>
      <c r="D111" s="20"/>
      <c r="E111" s="20"/>
      <c r="F111" s="20"/>
      <c r="G111" s="20"/>
      <c r="H111" s="29">
        <f t="shared" si="4"/>
        <v>0</v>
      </c>
      <c r="I111" s="20"/>
      <c r="J111" s="20"/>
      <c r="K111" s="20"/>
      <c r="L111" s="20"/>
      <c r="M111" s="20"/>
      <c r="N111" s="20"/>
      <c r="O111" s="20"/>
      <c r="P111" s="20"/>
      <c r="Q111" s="20"/>
      <c r="R111" s="20"/>
      <c r="S111" s="20"/>
      <c r="T111" s="20"/>
      <c r="U111" s="20">
        <f>'Client contacts'!B111</f>
        <v>0</v>
      </c>
      <c r="V111" s="20">
        <f t="shared" si="5"/>
        <v>0</v>
      </c>
      <c r="W111" s="20"/>
      <c r="X111" s="20"/>
      <c r="Y111" s="20"/>
      <c r="Z111" s="20"/>
      <c r="AA111" s="20"/>
      <c r="AB111" s="20"/>
      <c r="AC111" s="20"/>
      <c r="AD111" s="20"/>
      <c r="AE111" s="20"/>
      <c r="AF111" s="20"/>
      <c r="AG111" s="20"/>
      <c r="AH111" s="20"/>
      <c r="AI111" s="20"/>
      <c r="AJ111" s="20"/>
      <c r="AK111" s="20"/>
      <c r="AL111" s="20"/>
      <c r="AM111" s="20"/>
      <c r="AN111" s="20"/>
      <c r="AO111" s="20"/>
      <c r="AP111" s="20"/>
      <c r="AQ111" s="89"/>
      <c r="AR111" s="89"/>
      <c r="AS111" s="161"/>
      <c r="AT111" s="161"/>
      <c r="AU111" s="161"/>
      <c r="AV111" s="28"/>
    </row>
    <row r="112" spans="1:48" x14ac:dyDescent="0.25">
      <c r="A112" s="172"/>
      <c r="B112" s="173"/>
      <c r="C112" s="20"/>
      <c r="D112" s="20"/>
      <c r="E112" s="20"/>
      <c r="F112" s="20"/>
      <c r="G112" s="20"/>
      <c r="H112" s="29">
        <f t="shared" si="4"/>
        <v>0</v>
      </c>
      <c r="I112" s="20"/>
      <c r="J112" s="20"/>
      <c r="K112" s="20"/>
      <c r="L112" s="20"/>
      <c r="M112" s="20"/>
      <c r="N112" s="20"/>
      <c r="O112" s="20"/>
      <c r="P112" s="20"/>
      <c r="Q112" s="20"/>
      <c r="R112" s="20"/>
      <c r="S112" s="20"/>
      <c r="T112" s="20"/>
      <c r="U112" s="20">
        <f>'Client contacts'!B112</f>
        <v>0</v>
      </c>
      <c r="V112" s="20">
        <f t="shared" si="5"/>
        <v>0</v>
      </c>
      <c r="W112" s="20"/>
      <c r="X112" s="20"/>
      <c r="Y112" s="20"/>
      <c r="Z112" s="20"/>
      <c r="AA112" s="20"/>
      <c r="AB112" s="20"/>
      <c r="AC112" s="20"/>
      <c r="AD112" s="20"/>
      <c r="AE112" s="20"/>
      <c r="AF112" s="20"/>
      <c r="AG112" s="20"/>
      <c r="AH112" s="20"/>
      <c r="AI112" s="20"/>
      <c r="AJ112" s="20"/>
      <c r="AK112" s="20"/>
      <c r="AL112" s="20"/>
      <c r="AM112" s="20"/>
      <c r="AN112" s="20"/>
      <c r="AO112" s="20"/>
      <c r="AP112" s="20"/>
      <c r="AQ112" s="89"/>
      <c r="AR112" s="89"/>
      <c r="AS112" s="161"/>
      <c r="AT112" s="161"/>
      <c r="AU112" s="161"/>
      <c r="AV112" s="28"/>
    </row>
    <row r="113" spans="1:48" x14ac:dyDescent="0.25">
      <c r="A113" s="172"/>
      <c r="B113" s="173"/>
      <c r="C113" s="20"/>
      <c r="D113" s="20"/>
      <c r="E113" s="20"/>
      <c r="F113" s="20"/>
      <c r="G113" s="20"/>
      <c r="H113" s="29">
        <f t="shared" ref="H113:H176" si="6">SUM(C113:G113)</f>
        <v>0</v>
      </c>
      <c r="I113" s="20"/>
      <c r="J113" s="20"/>
      <c r="K113" s="20"/>
      <c r="L113" s="20"/>
      <c r="M113" s="20"/>
      <c r="N113" s="20"/>
      <c r="O113" s="20"/>
      <c r="P113" s="20"/>
      <c r="Q113" s="20"/>
      <c r="R113" s="20"/>
      <c r="S113" s="20"/>
      <c r="T113" s="20"/>
      <c r="U113" s="20">
        <f>'Client contacts'!B113</f>
        <v>0</v>
      </c>
      <c r="V113" s="20">
        <f t="shared" si="5"/>
        <v>0</v>
      </c>
      <c r="W113" s="20"/>
      <c r="X113" s="20"/>
      <c r="Y113" s="20"/>
      <c r="Z113" s="20"/>
      <c r="AA113" s="20"/>
      <c r="AB113" s="20"/>
      <c r="AC113" s="20"/>
      <c r="AD113" s="20"/>
      <c r="AE113" s="20"/>
      <c r="AF113" s="20"/>
      <c r="AG113" s="20"/>
      <c r="AH113" s="20"/>
      <c r="AI113" s="20"/>
      <c r="AJ113" s="20"/>
      <c r="AK113" s="20"/>
      <c r="AL113" s="20"/>
      <c r="AM113" s="20"/>
      <c r="AN113" s="20"/>
      <c r="AO113" s="20"/>
      <c r="AP113" s="20"/>
      <c r="AQ113" s="89"/>
      <c r="AR113" s="89"/>
      <c r="AS113" s="161"/>
      <c r="AT113" s="161"/>
      <c r="AU113" s="161"/>
      <c r="AV113" s="28"/>
    </row>
    <row r="114" spans="1:48" x14ac:dyDescent="0.25">
      <c r="A114" s="172"/>
      <c r="B114" s="173"/>
      <c r="C114" s="20"/>
      <c r="D114" s="20"/>
      <c r="E114" s="20"/>
      <c r="F114" s="20"/>
      <c r="G114" s="20"/>
      <c r="H114" s="29">
        <f t="shared" si="6"/>
        <v>0</v>
      </c>
      <c r="I114" s="20"/>
      <c r="J114" s="20"/>
      <c r="K114" s="20"/>
      <c r="L114" s="20"/>
      <c r="M114" s="20"/>
      <c r="N114" s="20"/>
      <c r="O114" s="20"/>
      <c r="P114" s="20"/>
      <c r="Q114" s="20"/>
      <c r="R114" s="20"/>
      <c r="S114" s="20"/>
      <c r="T114" s="20"/>
      <c r="U114" s="20">
        <f>'Client contacts'!B114</f>
        <v>0</v>
      </c>
      <c r="V114" s="20">
        <f t="shared" si="5"/>
        <v>0</v>
      </c>
      <c r="W114" s="20"/>
      <c r="X114" s="20"/>
      <c r="Y114" s="20"/>
      <c r="Z114" s="20"/>
      <c r="AA114" s="20"/>
      <c r="AB114" s="20"/>
      <c r="AC114" s="20"/>
      <c r="AD114" s="20"/>
      <c r="AE114" s="20"/>
      <c r="AF114" s="20"/>
      <c r="AG114" s="20"/>
      <c r="AH114" s="20"/>
      <c r="AI114" s="20"/>
      <c r="AJ114" s="20"/>
      <c r="AK114" s="20"/>
      <c r="AL114" s="20"/>
      <c r="AM114" s="20"/>
      <c r="AN114" s="20"/>
      <c r="AO114" s="20"/>
      <c r="AP114" s="20"/>
      <c r="AQ114" s="89"/>
      <c r="AR114" s="89"/>
      <c r="AS114" s="161"/>
      <c r="AT114" s="161"/>
      <c r="AU114" s="161"/>
      <c r="AV114" s="28"/>
    </row>
    <row r="115" spans="1:48" x14ac:dyDescent="0.25">
      <c r="A115" s="172"/>
      <c r="B115" s="173"/>
      <c r="C115" s="20"/>
      <c r="D115" s="20"/>
      <c r="E115" s="20"/>
      <c r="F115" s="20"/>
      <c r="G115" s="20"/>
      <c r="H115" s="29">
        <f t="shared" si="6"/>
        <v>0</v>
      </c>
      <c r="I115" s="20"/>
      <c r="J115" s="20"/>
      <c r="K115" s="20"/>
      <c r="L115" s="20"/>
      <c r="M115" s="20"/>
      <c r="N115" s="20"/>
      <c r="O115" s="20"/>
      <c r="P115" s="20"/>
      <c r="Q115" s="20"/>
      <c r="R115" s="20"/>
      <c r="S115" s="20"/>
      <c r="T115" s="20"/>
      <c r="U115" s="20">
        <f>'Client contacts'!B115</f>
        <v>0</v>
      </c>
      <c r="V115" s="20">
        <f t="shared" si="5"/>
        <v>0</v>
      </c>
      <c r="W115" s="20"/>
      <c r="X115" s="20"/>
      <c r="Y115" s="20"/>
      <c r="Z115" s="20"/>
      <c r="AA115" s="20"/>
      <c r="AB115" s="20"/>
      <c r="AC115" s="20"/>
      <c r="AD115" s="20"/>
      <c r="AE115" s="20"/>
      <c r="AF115" s="20"/>
      <c r="AG115" s="20"/>
      <c r="AH115" s="20"/>
      <c r="AI115" s="20"/>
      <c r="AJ115" s="20"/>
      <c r="AK115" s="20"/>
      <c r="AL115" s="20"/>
      <c r="AM115" s="20"/>
      <c r="AN115" s="20"/>
      <c r="AO115" s="20"/>
      <c r="AP115" s="20"/>
      <c r="AQ115" s="89"/>
      <c r="AR115" s="89"/>
      <c r="AS115" s="161"/>
      <c r="AT115" s="161"/>
      <c r="AU115" s="161"/>
      <c r="AV115" s="28"/>
    </row>
    <row r="116" spans="1:48" x14ac:dyDescent="0.25">
      <c r="A116" s="172"/>
      <c r="B116" s="173"/>
      <c r="C116" s="20"/>
      <c r="D116" s="20"/>
      <c r="E116" s="20"/>
      <c r="F116" s="20"/>
      <c r="G116" s="20"/>
      <c r="H116" s="29">
        <f t="shared" si="6"/>
        <v>0</v>
      </c>
      <c r="I116" s="20"/>
      <c r="J116" s="20"/>
      <c r="K116" s="20"/>
      <c r="L116" s="20"/>
      <c r="M116" s="20"/>
      <c r="N116" s="20"/>
      <c r="O116" s="20"/>
      <c r="P116" s="20"/>
      <c r="Q116" s="20"/>
      <c r="R116" s="20"/>
      <c r="S116" s="20"/>
      <c r="T116" s="20"/>
      <c r="U116" s="20">
        <f>'Client contacts'!B116</f>
        <v>0</v>
      </c>
      <c r="V116" s="20">
        <f t="shared" ref="V116:V179" si="7">SUM(O116:S116)</f>
        <v>0</v>
      </c>
      <c r="W116" s="20"/>
      <c r="X116" s="20"/>
      <c r="Y116" s="20"/>
      <c r="Z116" s="20"/>
      <c r="AA116" s="20"/>
      <c r="AB116" s="20"/>
      <c r="AC116" s="20"/>
      <c r="AD116" s="20"/>
      <c r="AE116" s="20"/>
      <c r="AF116" s="20"/>
      <c r="AG116" s="20"/>
      <c r="AH116" s="20"/>
      <c r="AI116" s="20"/>
      <c r="AJ116" s="20"/>
      <c r="AK116" s="20"/>
      <c r="AL116" s="20"/>
      <c r="AM116" s="20"/>
      <c r="AN116" s="20"/>
      <c r="AO116" s="20"/>
      <c r="AP116" s="20"/>
      <c r="AQ116" s="89"/>
      <c r="AR116" s="89"/>
      <c r="AS116" s="161"/>
      <c r="AT116" s="161"/>
      <c r="AU116" s="161"/>
      <c r="AV116" s="28"/>
    </row>
    <row r="117" spans="1:48" x14ac:dyDescent="0.25">
      <c r="A117" s="172"/>
      <c r="B117" s="173"/>
      <c r="C117" s="20"/>
      <c r="D117" s="20"/>
      <c r="E117" s="20"/>
      <c r="F117" s="20"/>
      <c r="G117" s="20"/>
      <c r="H117" s="29">
        <f t="shared" si="6"/>
        <v>0</v>
      </c>
      <c r="I117" s="20"/>
      <c r="J117" s="20"/>
      <c r="K117" s="20"/>
      <c r="L117" s="20"/>
      <c r="M117" s="20"/>
      <c r="N117" s="20"/>
      <c r="O117" s="20"/>
      <c r="P117" s="20"/>
      <c r="Q117" s="20"/>
      <c r="R117" s="20"/>
      <c r="S117" s="20"/>
      <c r="T117" s="20"/>
      <c r="U117" s="20">
        <f>'Client contacts'!B117</f>
        <v>0</v>
      </c>
      <c r="V117" s="20">
        <f t="shared" si="7"/>
        <v>0</v>
      </c>
      <c r="W117" s="20"/>
      <c r="X117" s="20"/>
      <c r="Y117" s="20"/>
      <c r="Z117" s="20"/>
      <c r="AA117" s="20"/>
      <c r="AB117" s="20"/>
      <c r="AC117" s="20"/>
      <c r="AD117" s="20"/>
      <c r="AE117" s="20"/>
      <c r="AF117" s="20"/>
      <c r="AG117" s="20"/>
      <c r="AH117" s="20"/>
      <c r="AI117" s="20"/>
      <c r="AJ117" s="20"/>
      <c r="AK117" s="20"/>
      <c r="AL117" s="20"/>
      <c r="AM117" s="20"/>
      <c r="AN117" s="20"/>
      <c r="AO117" s="20"/>
      <c r="AP117" s="20"/>
      <c r="AQ117" s="89"/>
      <c r="AR117" s="89"/>
      <c r="AS117" s="161"/>
      <c r="AT117" s="161"/>
      <c r="AU117" s="161"/>
      <c r="AV117" s="28"/>
    </row>
    <row r="118" spans="1:48" x14ac:dyDescent="0.25">
      <c r="A118" s="172"/>
      <c r="B118" s="173"/>
      <c r="C118" s="20"/>
      <c r="D118" s="20"/>
      <c r="E118" s="20"/>
      <c r="F118" s="20"/>
      <c r="G118" s="20"/>
      <c r="H118" s="29">
        <f t="shared" si="6"/>
        <v>0</v>
      </c>
      <c r="I118" s="20"/>
      <c r="J118" s="20"/>
      <c r="K118" s="20"/>
      <c r="L118" s="20"/>
      <c r="M118" s="20"/>
      <c r="N118" s="20"/>
      <c r="O118" s="20"/>
      <c r="P118" s="20"/>
      <c r="Q118" s="20"/>
      <c r="R118" s="20"/>
      <c r="S118" s="20"/>
      <c r="T118" s="20"/>
      <c r="U118" s="20">
        <f>'Client contacts'!B118</f>
        <v>0</v>
      </c>
      <c r="V118" s="20">
        <f t="shared" si="7"/>
        <v>0</v>
      </c>
      <c r="W118" s="20"/>
      <c r="X118" s="20"/>
      <c r="Y118" s="20"/>
      <c r="Z118" s="20"/>
      <c r="AA118" s="20"/>
      <c r="AB118" s="20"/>
      <c r="AC118" s="20"/>
      <c r="AD118" s="20"/>
      <c r="AE118" s="20"/>
      <c r="AF118" s="20"/>
      <c r="AG118" s="20"/>
      <c r="AH118" s="20"/>
      <c r="AI118" s="20"/>
      <c r="AJ118" s="20"/>
      <c r="AK118" s="20"/>
      <c r="AL118" s="20"/>
      <c r="AM118" s="20"/>
      <c r="AN118" s="20"/>
      <c r="AO118" s="20"/>
      <c r="AP118" s="20"/>
      <c r="AQ118" s="89"/>
      <c r="AR118" s="89"/>
      <c r="AS118" s="161"/>
      <c r="AT118" s="161"/>
      <c r="AU118" s="161"/>
      <c r="AV118" s="28"/>
    </row>
    <row r="119" spans="1:48" x14ac:dyDescent="0.25">
      <c r="A119" s="172"/>
      <c r="B119" s="173"/>
      <c r="C119" s="20"/>
      <c r="D119" s="20"/>
      <c r="E119" s="20"/>
      <c r="F119" s="20"/>
      <c r="G119" s="20"/>
      <c r="H119" s="29">
        <f t="shared" si="6"/>
        <v>0</v>
      </c>
      <c r="I119" s="20"/>
      <c r="J119" s="20"/>
      <c r="K119" s="20"/>
      <c r="L119" s="20"/>
      <c r="M119" s="20"/>
      <c r="N119" s="20"/>
      <c r="O119" s="20"/>
      <c r="P119" s="20"/>
      <c r="Q119" s="20"/>
      <c r="R119" s="20"/>
      <c r="S119" s="20"/>
      <c r="T119" s="20"/>
      <c r="U119" s="20">
        <f>'Client contacts'!B119</f>
        <v>0</v>
      </c>
      <c r="V119" s="20">
        <f t="shared" si="7"/>
        <v>0</v>
      </c>
      <c r="W119" s="20"/>
      <c r="X119" s="20"/>
      <c r="Y119" s="20"/>
      <c r="Z119" s="20"/>
      <c r="AA119" s="20"/>
      <c r="AB119" s="20"/>
      <c r="AC119" s="20"/>
      <c r="AD119" s="20"/>
      <c r="AE119" s="20"/>
      <c r="AF119" s="20"/>
      <c r="AG119" s="20"/>
      <c r="AH119" s="20"/>
      <c r="AI119" s="20"/>
      <c r="AJ119" s="20"/>
      <c r="AK119" s="20"/>
      <c r="AL119" s="20"/>
      <c r="AM119" s="20"/>
      <c r="AN119" s="20"/>
      <c r="AO119" s="20"/>
      <c r="AP119" s="20"/>
      <c r="AQ119" s="89"/>
      <c r="AR119" s="89"/>
      <c r="AS119" s="161"/>
      <c r="AT119" s="161"/>
      <c r="AU119" s="161"/>
      <c r="AV119" s="28"/>
    </row>
    <row r="120" spans="1:48" x14ac:dyDescent="0.25">
      <c r="A120" s="172"/>
      <c r="B120" s="173"/>
      <c r="C120" s="20"/>
      <c r="D120" s="20"/>
      <c r="E120" s="20"/>
      <c r="F120" s="20"/>
      <c r="G120" s="20"/>
      <c r="H120" s="29">
        <f t="shared" si="6"/>
        <v>0</v>
      </c>
      <c r="I120" s="20"/>
      <c r="J120" s="20"/>
      <c r="K120" s="20"/>
      <c r="L120" s="20"/>
      <c r="M120" s="20"/>
      <c r="N120" s="20"/>
      <c r="O120" s="20"/>
      <c r="P120" s="20"/>
      <c r="Q120" s="20"/>
      <c r="R120" s="20"/>
      <c r="S120" s="20"/>
      <c r="T120" s="20"/>
      <c r="U120" s="20">
        <f>'Client contacts'!B120</f>
        <v>0</v>
      </c>
      <c r="V120" s="20">
        <f t="shared" si="7"/>
        <v>0</v>
      </c>
      <c r="W120" s="20"/>
      <c r="X120" s="20"/>
      <c r="Y120" s="20"/>
      <c r="Z120" s="20"/>
      <c r="AA120" s="20"/>
      <c r="AB120" s="20"/>
      <c r="AC120" s="20"/>
      <c r="AD120" s="20"/>
      <c r="AE120" s="20"/>
      <c r="AF120" s="20"/>
      <c r="AG120" s="20"/>
      <c r="AH120" s="20"/>
      <c r="AI120" s="20"/>
      <c r="AJ120" s="20"/>
      <c r="AK120" s="20"/>
      <c r="AL120" s="20"/>
      <c r="AM120" s="20"/>
      <c r="AN120" s="20"/>
      <c r="AO120" s="20"/>
      <c r="AP120" s="20"/>
      <c r="AQ120" s="89"/>
      <c r="AR120" s="89"/>
      <c r="AS120" s="161"/>
      <c r="AT120" s="161"/>
      <c r="AU120" s="161"/>
      <c r="AV120" s="28"/>
    </row>
    <row r="121" spans="1:48" x14ac:dyDescent="0.25">
      <c r="A121" s="172">
        <f>'Input Volunteers'!A120</f>
        <v>0</v>
      </c>
      <c r="B121" s="173"/>
      <c r="C121" s="20"/>
      <c r="D121" s="20"/>
      <c r="E121" s="20"/>
      <c r="F121" s="20"/>
      <c r="G121" s="20"/>
      <c r="H121" s="29">
        <f t="shared" si="6"/>
        <v>0</v>
      </c>
      <c r="I121" s="20"/>
      <c r="J121" s="20"/>
      <c r="K121" s="20"/>
      <c r="L121" s="20"/>
      <c r="M121" s="20"/>
      <c r="N121" s="20"/>
      <c r="O121" s="20"/>
      <c r="P121" s="20"/>
      <c r="Q121" s="20"/>
      <c r="R121" s="20"/>
      <c r="S121" s="20"/>
      <c r="T121" s="20"/>
      <c r="U121" s="20">
        <f>'Client contacts'!B121</f>
        <v>0</v>
      </c>
      <c r="V121" s="20">
        <f t="shared" si="7"/>
        <v>0</v>
      </c>
      <c r="W121" s="20"/>
      <c r="X121" s="20"/>
      <c r="Y121" s="20"/>
      <c r="Z121" s="20"/>
      <c r="AA121" s="20"/>
      <c r="AB121" s="20"/>
      <c r="AC121" s="20"/>
      <c r="AD121" s="20"/>
      <c r="AE121" s="20"/>
      <c r="AF121" s="20"/>
      <c r="AG121" s="20"/>
      <c r="AH121" s="20"/>
      <c r="AI121" s="20"/>
      <c r="AJ121" s="20"/>
      <c r="AK121" s="20"/>
      <c r="AL121" s="20"/>
      <c r="AM121" s="20"/>
      <c r="AN121" s="20"/>
      <c r="AO121" s="20"/>
      <c r="AP121" s="20"/>
      <c r="AQ121" s="89"/>
      <c r="AR121" s="89"/>
      <c r="AS121" s="161"/>
      <c r="AT121" s="161"/>
      <c r="AU121" s="161"/>
      <c r="AV121" s="28"/>
    </row>
    <row r="122" spans="1:48" x14ac:dyDescent="0.25">
      <c r="A122" s="172">
        <f>'Input Volunteers'!A121</f>
        <v>0</v>
      </c>
      <c r="B122" s="173"/>
      <c r="C122" s="20"/>
      <c r="D122" s="20"/>
      <c r="E122" s="20"/>
      <c r="F122" s="20"/>
      <c r="G122" s="20"/>
      <c r="H122" s="29">
        <f t="shared" si="6"/>
        <v>0</v>
      </c>
      <c r="I122" s="20"/>
      <c r="J122" s="20"/>
      <c r="K122" s="20"/>
      <c r="L122" s="20"/>
      <c r="M122" s="20"/>
      <c r="N122" s="20"/>
      <c r="O122" s="20"/>
      <c r="P122" s="20"/>
      <c r="Q122" s="20"/>
      <c r="R122" s="20"/>
      <c r="S122" s="20"/>
      <c r="T122" s="20"/>
      <c r="U122" s="20">
        <f>'Client contacts'!B122</f>
        <v>0</v>
      </c>
      <c r="V122" s="20">
        <f t="shared" si="7"/>
        <v>0</v>
      </c>
      <c r="W122" s="20"/>
      <c r="X122" s="20"/>
      <c r="Y122" s="20"/>
      <c r="Z122" s="20"/>
      <c r="AA122" s="20"/>
      <c r="AB122" s="20"/>
      <c r="AC122" s="20"/>
      <c r="AD122" s="20"/>
      <c r="AE122" s="20"/>
      <c r="AF122" s="20"/>
      <c r="AG122" s="20"/>
      <c r="AH122" s="20"/>
      <c r="AI122" s="20"/>
      <c r="AJ122" s="20"/>
      <c r="AK122" s="20"/>
      <c r="AL122" s="20"/>
      <c r="AM122" s="20"/>
      <c r="AN122" s="20"/>
      <c r="AO122" s="20"/>
      <c r="AP122" s="20"/>
      <c r="AQ122" s="89"/>
      <c r="AR122" s="89"/>
      <c r="AS122" s="161"/>
      <c r="AT122" s="161"/>
      <c r="AU122" s="161"/>
      <c r="AV122" s="28"/>
    </row>
    <row r="123" spans="1:48" x14ac:dyDescent="0.25">
      <c r="A123" s="172">
        <f>'Input Volunteers'!A122</f>
        <v>0</v>
      </c>
      <c r="B123" s="173"/>
      <c r="C123" s="20"/>
      <c r="D123" s="20"/>
      <c r="E123" s="20"/>
      <c r="F123" s="20"/>
      <c r="G123" s="20"/>
      <c r="H123" s="29">
        <f t="shared" si="6"/>
        <v>0</v>
      </c>
      <c r="I123" s="20"/>
      <c r="J123" s="20"/>
      <c r="K123" s="20"/>
      <c r="L123" s="20"/>
      <c r="M123" s="20"/>
      <c r="N123" s="20"/>
      <c r="O123" s="20"/>
      <c r="P123" s="20"/>
      <c r="Q123" s="20"/>
      <c r="R123" s="20"/>
      <c r="S123" s="20"/>
      <c r="T123" s="20"/>
      <c r="U123" s="20">
        <f>'Client contacts'!B123</f>
        <v>0</v>
      </c>
      <c r="V123" s="20">
        <f t="shared" si="7"/>
        <v>0</v>
      </c>
      <c r="W123" s="20"/>
      <c r="X123" s="20"/>
      <c r="Y123" s="20"/>
      <c r="Z123" s="20"/>
      <c r="AA123" s="20"/>
      <c r="AB123" s="20"/>
      <c r="AC123" s="20"/>
      <c r="AD123" s="20"/>
      <c r="AE123" s="20"/>
      <c r="AF123" s="20"/>
      <c r="AG123" s="20"/>
      <c r="AH123" s="20"/>
      <c r="AI123" s="20"/>
      <c r="AJ123" s="20"/>
      <c r="AK123" s="20"/>
      <c r="AL123" s="20"/>
      <c r="AM123" s="20"/>
      <c r="AN123" s="20"/>
      <c r="AO123" s="20"/>
      <c r="AP123" s="20"/>
      <c r="AQ123" s="89"/>
      <c r="AR123" s="89"/>
      <c r="AS123" s="161"/>
      <c r="AT123" s="161"/>
      <c r="AU123" s="161"/>
      <c r="AV123" s="28"/>
    </row>
    <row r="124" spans="1:48" x14ac:dyDescent="0.25">
      <c r="A124" s="172">
        <f>'Input Volunteers'!A123</f>
        <v>0</v>
      </c>
      <c r="B124" s="173"/>
      <c r="C124" s="20"/>
      <c r="D124" s="20"/>
      <c r="E124" s="20"/>
      <c r="F124" s="20"/>
      <c r="G124" s="20"/>
      <c r="H124" s="29">
        <f t="shared" si="6"/>
        <v>0</v>
      </c>
      <c r="I124" s="20"/>
      <c r="J124" s="20"/>
      <c r="K124" s="20"/>
      <c r="L124" s="20"/>
      <c r="M124" s="20"/>
      <c r="N124" s="20"/>
      <c r="O124" s="20"/>
      <c r="P124" s="20"/>
      <c r="Q124" s="20"/>
      <c r="R124" s="20"/>
      <c r="S124" s="20"/>
      <c r="T124" s="20"/>
      <c r="U124" s="20">
        <f>'Client contacts'!B124</f>
        <v>0</v>
      </c>
      <c r="V124" s="20">
        <f t="shared" si="7"/>
        <v>0</v>
      </c>
      <c r="W124" s="20"/>
      <c r="X124" s="20"/>
      <c r="Y124" s="20"/>
      <c r="Z124" s="20"/>
      <c r="AA124" s="20"/>
      <c r="AB124" s="20"/>
      <c r="AC124" s="20"/>
      <c r="AD124" s="20"/>
      <c r="AE124" s="20"/>
      <c r="AF124" s="20"/>
      <c r="AG124" s="20"/>
      <c r="AH124" s="20"/>
      <c r="AI124" s="20"/>
      <c r="AJ124" s="20"/>
      <c r="AK124" s="20"/>
      <c r="AL124" s="20"/>
      <c r="AM124" s="20"/>
      <c r="AN124" s="20"/>
      <c r="AO124" s="20"/>
      <c r="AP124" s="20"/>
      <c r="AQ124" s="89"/>
      <c r="AR124" s="89"/>
      <c r="AS124" s="161"/>
      <c r="AT124" s="161"/>
      <c r="AU124" s="161"/>
      <c r="AV124" s="28"/>
    </row>
    <row r="125" spans="1:48" x14ac:dyDescent="0.25">
      <c r="A125" s="172">
        <f>'Input Volunteers'!A124</f>
        <v>0</v>
      </c>
      <c r="B125" s="173"/>
      <c r="C125" s="20"/>
      <c r="D125" s="20"/>
      <c r="E125" s="20"/>
      <c r="F125" s="20"/>
      <c r="G125" s="20"/>
      <c r="H125" s="29">
        <f t="shared" si="6"/>
        <v>0</v>
      </c>
      <c r="I125" s="20"/>
      <c r="J125" s="20"/>
      <c r="K125" s="20"/>
      <c r="L125" s="20"/>
      <c r="M125" s="20"/>
      <c r="N125" s="20"/>
      <c r="O125" s="20"/>
      <c r="P125" s="20"/>
      <c r="Q125" s="20"/>
      <c r="R125" s="20"/>
      <c r="S125" s="20"/>
      <c r="T125" s="20"/>
      <c r="U125" s="20">
        <f>'Client contacts'!B125</f>
        <v>0</v>
      </c>
      <c r="V125" s="20">
        <f t="shared" si="7"/>
        <v>0</v>
      </c>
      <c r="W125" s="20"/>
      <c r="X125" s="20"/>
      <c r="Y125" s="20"/>
      <c r="Z125" s="20"/>
      <c r="AA125" s="20"/>
      <c r="AB125" s="20"/>
      <c r="AC125" s="20"/>
      <c r="AD125" s="20"/>
      <c r="AE125" s="20"/>
      <c r="AF125" s="20"/>
      <c r="AG125" s="20"/>
      <c r="AH125" s="20"/>
      <c r="AI125" s="20"/>
      <c r="AJ125" s="20"/>
      <c r="AK125" s="20"/>
      <c r="AL125" s="20"/>
      <c r="AM125" s="20"/>
      <c r="AN125" s="20"/>
      <c r="AO125" s="20"/>
      <c r="AP125" s="20"/>
      <c r="AQ125" s="89"/>
      <c r="AR125" s="89"/>
      <c r="AS125" s="161"/>
      <c r="AT125" s="161"/>
      <c r="AU125" s="161"/>
      <c r="AV125" s="28"/>
    </row>
    <row r="126" spans="1:48" x14ac:dyDescent="0.25">
      <c r="A126" s="172">
        <f>'Input Volunteers'!A125</f>
        <v>0</v>
      </c>
      <c r="B126" s="173"/>
      <c r="C126" s="20"/>
      <c r="D126" s="20"/>
      <c r="E126" s="20"/>
      <c r="F126" s="20"/>
      <c r="G126" s="20"/>
      <c r="H126" s="29">
        <f t="shared" si="6"/>
        <v>0</v>
      </c>
      <c r="I126" s="20"/>
      <c r="J126" s="20"/>
      <c r="K126" s="20"/>
      <c r="L126" s="20"/>
      <c r="M126" s="20"/>
      <c r="N126" s="20"/>
      <c r="O126" s="20"/>
      <c r="P126" s="20"/>
      <c r="Q126" s="20"/>
      <c r="R126" s="20"/>
      <c r="S126" s="20"/>
      <c r="T126" s="20"/>
      <c r="U126" s="20">
        <f>'Client contacts'!B126</f>
        <v>0</v>
      </c>
      <c r="V126" s="20">
        <f t="shared" si="7"/>
        <v>0</v>
      </c>
      <c r="W126" s="20"/>
      <c r="X126" s="20"/>
      <c r="Y126" s="20"/>
      <c r="Z126" s="20"/>
      <c r="AA126" s="20"/>
      <c r="AB126" s="20"/>
      <c r="AC126" s="20"/>
      <c r="AD126" s="20"/>
      <c r="AE126" s="20"/>
      <c r="AF126" s="20"/>
      <c r="AG126" s="20"/>
      <c r="AH126" s="20"/>
      <c r="AI126" s="20"/>
      <c r="AJ126" s="20"/>
      <c r="AK126" s="20"/>
      <c r="AL126" s="20"/>
      <c r="AM126" s="20"/>
      <c r="AN126" s="20"/>
      <c r="AO126" s="20"/>
      <c r="AP126" s="20"/>
      <c r="AQ126" s="89"/>
      <c r="AR126" s="89"/>
      <c r="AS126" s="161"/>
      <c r="AT126" s="161"/>
      <c r="AU126" s="161"/>
      <c r="AV126" s="28"/>
    </row>
    <row r="127" spans="1:48" x14ac:dyDescent="0.25">
      <c r="A127" s="172">
        <f>'Input Volunteers'!A126</f>
        <v>0</v>
      </c>
      <c r="B127" s="173"/>
      <c r="C127" s="20"/>
      <c r="D127" s="20"/>
      <c r="E127" s="20"/>
      <c r="F127" s="20"/>
      <c r="G127" s="20"/>
      <c r="H127" s="29">
        <f t="shared" si="6"/>
        <v>0</v>
      </c>
      <c r="I127" s="20">
        <f t="shared" ref="I127:I175" si="8">H127</f>
        <v>0</v>
      </c>
      <c r="J127" s="20"/>
      <c r="K127" s="20"/>
      <c r="L127" s="20"/>
      <c r="M127" s="20"/>
      <c r="N127" s="20"/>
      <c r="O127" s="20"/>
      <c r="P127" s="20"/>
      <c r="Q127" s="20"/>
      <c r="R127" s="20"/>
      <c r="S127" s="20"/>
      <c r="T127" s="20"/>
      <c r="U127" s="20">
        <f>'Client contacts'!B127</f>
        <v>0</v>
      </c>
      <c r="V127" s="20">
        <f t="shared" si="7"/>
        <v>0</v>
      </c>
      <c r="W127" s="20"/>
      <c r="X127" s="20"/>
      <c r="Y127" s="20"/>
      <c r="Z127" s="20"/>
      <c r="AA127" s="20"/>
      <c r="AB127" s="20"/>
      <c r="AC127" s="20"/>
      <c r="AD127" s="20"/>
      <c r="AE127" s="20"/>
      <c r="AF127" s="20"/>
      <c r="AG127" s="20"/>
      <c r="AH127" s="20"/>
      <c r="AI127" s="20"/>
      <c r="AJ127" s="20"/>
      <c r="AK127" s="20"/>
      <c r="AL127" s="20"/>
      <c r="AM127" s="20"/>
      <c r="AN127" s="20"/>
      <c r="AO127" s="20"/>
      <c r="AP127" s="20"/>
      <c r="AQ127" s="89"/>
      <c r="AR127" s="89"/>
      <c r="AS127" s="161"/>
      <c r="AT127" s="161"/>
      <c r="AU127" s="161"/>
      <c r="AV127" s="28"/>
    </row>
    <row r="128" spans="1:48" x14ac:dyDescent="0.25">
      <c r="A128" s="172">
        <f>'Input Volunteers'!A127</f>
        <v>0</v>
      </c>
      <c r="B128" s="173"/>
      <c r="C128" s="20"/>
      <c r="D128" s="20"/>
      <c r="E128" s="20"/>
      <c r="F128" s="20"/>
      <c r="G128" s="20"/>
      <c r="H128" s="29">
        <f t="shared" si="6"/>
        <v>0</v>
      </c>
      <c r="I128" s="20">
        <f t="shared" si="8"/>
        <v>0</v>
      </c>
      <c r="J128" s="20"/>
      <c r="K128" s="20"/>
      <c r="L128" s="20"/>
      <c r="M128" s="20"/>
      <c r="N128" s="20"/>
      <c r="O128" s="20"/>
      <c r="P128" s="20"/>
      <c r="Q128" s="20"/>
      <c r="R128" s="20"/>
      <c r="S128" s="20"/>
      <c r="T128" s="20"/>
      <c r="U128" s="20">
        <f>'Client contacts'!B128</f>
        <v>0</v>
      </c>
      <c r="V128" s="20">
        <f t="shared" si="7"/>
        <v>0</v>
      </c>
      <c r="W128" s="20"/>
      <c r="X128" s="20"/>
      <c r="Y128" s="20"/>
      <c r="Z128" s="20"/>
      <c r="AA128" s="20"/>
      <c r="AB128" s="20"/>
      <c r="AC128" s="20"/>
      <c r="AD128" s="20"/>
      <c r="AE128" s="20"/>
      <c r="AF128" s="20"/>
      <c r="AG128" s="20"/>
      <c r="AH128" s="20"/>
      <c r="AI128" s="20"/>
      <c r="AJ128" s="20"/>
      <c r="AK128" s="20"/>
      <c r="AL128" s="20"/>
      <c r="AM128" s="20"/>
      <c r="AN128" s="20"/>
      <c r="AO128" s="20"/>
      <c r="AP128" s="20"/>
      <c r="AQ128" s="89"/>
      <c r="AR128" s="89"/>
      <c r="AS128" s="161"/>
      <c r="AT128" s="161"/>
      <c r="AU128" s="161"/>
      <c r="AV128" s="28"/>
    </row>
    <row r="129" spans="1:48" x14ac:dyDescent="0.25">
      <c r="A129" s="172">
        <f>'Input Volunteers'!A128</f>
        <v>0</v>
      </c>
      <c r="B129" s="173"/>
      <c r="C129" s="20"/>
      <c r="D129" s="20"/>
      <c r="E129" s="20"/>
      <c r="F129" s="20"/>
      <c r="G129" s="20"/>
      <c r="H129" s="29">
        <f t="shared" si="6"/>
        <v>0</v>
      </c>
      <c r="I129" s="20">
        <f t="shared" si="8"/>
        <v>0</v>
      </c>
      <c r="J129" s="20"/>
      <c r="K129" s="20"/>
      <c r="L129" s="20"/>
      <c r="M129" s="20"/>
      <c r="N129" s="20"/>
      <c r="O129" s="20"/>
      <c r="P129" s="20"/>
      <c r="Q129" s="20"/>
      <c r="R129" s="20"/>
      <c r="S129" s="20"/>
      <c r="T129" s="20"/>
      <c r="U129" s="20">
        <f>'Client contacts'!B129</f>
        <v>0</v>
      </c>
      <c r="V129" s="20">
        <f t="shared" si="7"/>
        <v>0</v>
      </c>
      <c r="W129" s="20"/>
      <c r="X129" s="20"/>
      <c r="Y129" s="20"/>
      <c r="Z129" s="20"/>
      <c r="AA129" s="20"/>
      <c r="AB129" s="20"/>
      <c r="AC129" s="20"/>
      <c r="AD129" s="20"/>
      <c r="AE129" s="20"/>
      <c r="AF129" s="20"/>
      <c r="AG129" s="20"/>
      <c r="AH129" s="20"/>
      <c r="AI129" s="20"/>
      <c r="AJ129" s="20"/>
      <c r="AK129" s="20"/>
      <c r="AL129" s="20"/>
      <c r="AM129" s="20"/>
      <c r="AN129" s="20"/>
      <c r="AO129" s="20"/>
      <c r="AP129" s="20"/>
      <c r="AQ129" s="89"/>
      <c r="AR129" s="89"/>
      <c r="AS129" s="161"/>
      <c r="AT129" s="161"/>
      <c r="AU129" s="161"/>
      <c r="AV129" s="28"/>
    </row>
    <row r="130" spans="1:48" x14ac:dyDescent="0.25">
      <c r="A130" s="172">
        <f>'Input Volunteers'!A129</f>
        <v>0</v>
      </c>
      <c r="B130" s="173"/>
      <c r="C130" s="20"/>
      <c r="D130" s="20"/>
      <c r="E130" s="20"/>
      <c r="F130" s="20"/>
      <c r="G130" s="20"/>
      <c r="H130" s="29">
        <f t="shared" si="6"/>
        <v>0</v>
      </c>
      <c r="I130" s="20">
        <f t="shared" si="8"/>
        <v>0</v>
      </c>
      <c r="J130" s="20"/>
      <c r="K130" s="20"/>
      <c r="L130" s="20"/>
      <c r="M130" s="20"/>
      <c r="N130" s="20"/>
      <c r="O130" s="20"/>
      <c r="P130" s="20"/>
      <c r="Q130" s="20"/>
      <c r="R130" s="20"/>
      <c r="S130" s="20"/>
      <c r="T130" s="20"/>
      <c r="U130" s="20">
        <f>'Client contacts'!B130</f>
        <v>0</v>
      </c>
      <c r="V130" s="20">
        <f t="shared" si="7"/>
        <v>0</v>
      </c>
      <c r="W130" s="20"/>
      <c r="X130" s="20"/>
      <c r="Y130" s="20"/>
      <c r="Z130" s="20"/>
      <c r="AA130" s="20"/>
      <c r="AB130" s="20"/>
      <c r="AC130" s="20"/>
      <c r="AD130" s="20"/>
      <c r="AE130" s="20"/>
      <c r="AF130" s="20"/>
      <c r="AG130" s="20"/>
      <c r="AH130" s="20"/>
      <c r="AI130" s="20"/>
      <c r="AJ130" s="20"/>
      <c r="AK130" s="20"/>
      <c r="AL130" s="20"/>
      <c r="AM130" s="20"/>
      <c r="AN130" s="20"/>
      <c r="AO130" s="20"/>
      <c r="AP130" s="20"/>
      <c r="AQ130" s="89"/>
      <c r="AR130" s="89"/>
      <c r="AS130" s="161"/>
      <c r="AT130" s="161"/>
      <c r="AU130" s="161"/>
      <c r="AV130" s="28"/>
    </row>
    <row r="131" spans="1:48" x14ac:dyDescent="0.25">
      <c r="A131" s="172">
        <f>'Input Volunteers'!A130</f>
        <v>0</v>
      </c>
      <c r="B131" s="173"/>
      <c r="C131" s="20"/>
      <c r="D131" s="20"/>
      <c r="E131" s="20"/>
      <c r="F131" s="20"/>
      <c r="G131" s="20"/>
      <c r="H131" s="29">
        <f t="shared" si="6"/>
        <v>0</v>
      </c>
      <c r="I131" s="20">
        <f t="shared" si="8"/>
        <v>0</v>
      </c>
      <c r="J131" s="20"/>
      <c r="K131" s="20"/>
      <c r="L131" s="20"/>
      <c r="M131" s="20"/>
      <c r="N131" s="20"/>
      <c r="O131" s="20"/>
      <c r="P131" s="20"/>
      <c r="Q131" s="20"/>
      <c r="R131" s="20"/>
      <c r="S131" s="20"/>
      <c r="T131" s="20"/>
      <c r="U131" s="20">
        <f>'Client contacts'!B131</f>
        <v>0</v>
      </c>
      <c r="V131" s="20">
        <f t="shared" si="7"/>
        <v>0</v>
      </c>
      <c r="W131" s="20"/>
      <c r="X131" s="20"/>
      <c r="Y131" s="20"/>
      <c r="Z131" s="20"/>
      <c r="AA131" s="20"/>
      <c r="AB131" s="20"/>
      <c r="AC131" s="20"/>
      <c r="AD131" s="20"/>
      <c r="AE131" s="20"/>
      <c r="AF131" s="20"/>
      <c r="AG131" s="20"/>
      <c r="AH131" s="20"/>
      <c r="AI131" s="20"/>
      <c r="AJ131" s="20"/>
      <c r="AK131" s="20"/>
      <c r="AL131" s="20"/>
      <c r="AM131" s="20"/>
      <c r="AN131" s="20"/>
      <c r="AO131" s="20"/>
      <c r="AP131" s="20"/>
      <c r="AQ131" s="89"/>
      <c r="AR131" s="89"/>
      <c r="AS131" s="161"/>
      <c r="AT131" s="161"/>
      <c r="AU131" s="161"/>
      <c r="AV131" s="28"/>
    </row>
    <row r="132" spans="1:48" x14ac:dyDescent="0.25">
      <c r="A132" s="172">
        <f>'Input Volunteers'!A131</f>
        <v>0</v>
      </c>
      <c r="B132" s="173"/>
      <c r="C132" s="20"/>
      <c r="D132" s="20"/>
      <c r="E132" s="20"/>
      <c r="F132" s="20"/>
      <c r="G132" s="20"/>
      <c r="H132" s="29">
        <f t="shared" si="6"/>
        <v>0</v>
      </c>
      <c r="I132" s="20">
        <f t="shared" si="8"/>
        <v>0</v>
      </c>
      <c r="J132" s="20"/>
      <c r="K132" s="20"/>
      <c r="L132" s="20"/>
      <c r="M132" s="20"/>
      <c r="N132" s="20"/>
      <c r="O132" s="20"/>
      <c r="P132" s="20"/>
      <c r="Q132" s="20"/>
      <c r="R132" s="20"/>
      <c r="S132" s="20"/>
      <c r="T132" s="20"/>
      <c r="U132" s="20">
        <f>'Client contacts'!B132</f>
        <v>0</v>
      </c>
      <c r="V132" s="20">
        <f t="shared" si="7"/>
        <v>0</v>
      </c>
      <c r="W132" s="20"/>
      <c r="X132" s="20"/>
      <c r="Y132" s="20"/>
      <c r="Z132" s="20"/>
      <c r="AA132" s="20"/>
      <c r="AB132" s="20"/>
      <c r="AC132" s="20"/>
      <c r="AD132" s="20"/>
      <c r="AE132" s="20"/>
      <c r="AF132" s="20"/>
      <c r="AG132" s="20"/>
      <c r="AH132" s="20"/>
      <c r="AI132" s="20"/>
      <c r="AJ132" s="20"/>
      <c r="AK132" s="20"/>
      <c r="AL132" s="20"/>
      <c r="AM132" s="20"/>
      <c r="AN132" s="20"/>
      <c r="AO132" s="20"/>
      <c r="AP132" s="20"/>
      <c r="AQ132" s="89"/>
      <c r="AR132" s="89"/>
      <c r="AS132" s="161"/>
      <c r="AT132" s="161"/>
      <c r="AU132" s="161"/>
      <c r="AV132" s="28"/>
    </row>
    <row r="133" spans="1:48" x14ac:dyDescent="0.25">
      <c r="A133" s="172">
        <f>'Input Volunteers'!A132</f>
        <v>0</v>
      </c>
      <c r="B133" s="173"/>
      <c r="C133" s="20"/>
      <c r="D133" s="20"/>
      <c r="E133" s="20"/>
      <c r="F133" s="20"/>
      <c r="G133" s="20"/>
      <c r="H133" s="29">
        <f t="shared" si="6"/>
        <v>0</v>
      </c>
      <c r="I133" s="20">
        <f t="shared" si="8"/>
        <v>0</v>
      </c>
      <c r="J133" s="20"/>
      <c r="K133" s="20"/>
      <c r="L133" s="20"/>
      <c r="M133" s="20"/>
      <c r="N133" s="20"/>
      <c r="O133" s="20"/>
      <c r="P133" s="20"/>
      <c r="Q133" s="20"/>
      <c r="R133" s="20"/>
      <c r="S133" s="20"/>
      <c r="T133" s="20"/>
      <c r="U133" s="20">
        <f>'Client contacts'!B133</f>
        <v>0</v>
      </c>
      <c r="V133" s="20">
        <f t="shared" si="7"/>
        <v>0</v>
      </c>
      <c r="W133" s="20"/>
      <c r="X133" s="20"/>
      <c r="Y133" s="20"/>
      <c r="Z133" s="20"/>
      <c r="AA133" s="20"/>
      <c r="AB133" s="20"/>
      <c r="AC133" s="20"/>
      <c r="AD133" s="20"/>
      <c r="AE133" s="20"/>
      <c r="AF133" s="20"/>
      <c r="AG133" s="20"/>
      <c r="AH133" s="20"/>
      <c r="AI133" s="20"/>
      <c r="AJ133" s="20"/>
      <c r="AK133" s="20"/>
      <c r="AL133" s="20"/>
      <c r="AM133" s="20"/>
      <c r="AN133" s="20"/>
      <c r="AO133" s="20"/>
      <c r="AP133" s="20"/>
      <c r="AQ133" s="89"/>
      <c r="AR133" s="89"/>
      <c r="AS133" s="161"/>
      <c r="AT133" s="161"/>
      <c r="AU133" s="161"/>
      <c r="AV133" s="28"/>
    </row>
    <row r="134" spans="1:48" x14ac:dyDescent="0.25">
      <c r="A134" s="172">
        <f>'Input Volunteers'!A133</f>
        <v>0</v>
      </c>
      <c r="B134" s="173"/>
      <c r="C134" s="20"/>
      <c r="D134" s="20"/>
      <c r="E134" s="20"/>
      <c r="F134" s="20"/>
      <c r="G134" s="20"/>
      <c r="H134" s="29">
        <f t="shared" si="6"/>
        <v>0</v>
      </c>
      <c r="I134" s="20">
        <f t="shared" si="8"/>
        <v>0</v>
      </c>
      <c r="J134" s="20"/>
      <c r="K134" s="20"/>
      <c r="L134" s="20"/>
      <c r="M134" s="20"/>
      <c r="N134" s="20"/>
      <c r="O134" s="20"/>
      <c r="P134" s="20"/>
      <c r="Q134" s="20"/>
      <c r="R134" s="20"/>
      <c r="S134" s="20"/>
      <c r="T134" s="20"/>
      <c r="U134" s="20">
        <f>'Client contacts'!B134</f>
        <v>0</v>
      </c>
      <c r="V134" s="20">
        <f t="shared" si="7"/>
        <v>0</v>
      </c>
      <c r="W134" s="20"/>
      <c r="X134" s="20"/>
      <c r="Y134" s="20"/>
      <c r="Z134" s="20"/>
      <c r="AA134" s="20"/>
      <c r="AB134" s="20"/>
      <c r="AC134" s="20"/>
      <c r="AD134" s="20"/>
      <c r="AE134" s="20"/>
      <c r="AF134" s="20"/>
      <c r="AG134" s="20"/>
      <c r="AH134" s="20"/>
      <c r="AI134" s="20"/>
      <c r="AJ134" s="20"/>
      <c r="AK134" s="20"/>
      <c r="AL134" s="20"/>
      <c r="AM134" s="20"/>
      <c r="AN134" s="20"/>
      <c r="AO134" s="20"/>
      <c r="AP134" s="20"/>
      <c r="AQ134" s="89"/>
      <c r="AR134" s="89"/>
      <c r="AS134" s="161"/>
      <c r="AT134" s="161"/>
      <c r="AU134" s="161"/>
      <c r="AV134" s="28"/>
    </row>
    <row r="135" spans="1:48" x14ac:dyDescent="0.25">
      <c r="A135" s="172">
        <f>'Input Volunteers'!A134</f>
        <v>0</v>
      </c>
      <c r="B135" s="173"/>
      <c r="C135" s="20"/>
      <c r="D135" s="20"/>
      <c r="E135" s="20"/>
      <c r="F135" s="20"/>
      <c r="G135" s="20"/>
      <c r="H135" s="29">
        <f t="shared" si="6"/>
        <v>0</v>
      </c>
      <c r="I135" s="20">
        <f t="shared" si="8"/>
        <v>0</v>
      </c>
      <c r="J135" s="20"/>
      <c r="K135" s="20"/>
      <c r="L135" s="20"/>
      <c r="M135" s="20"/>
      <c r="N135" s="20"/>
      <c r="O135" s="20"/>
      <c r="P135" s="20"/>
      <c r="Q135" s="20"/>
      <c r="R135" s="20"/>
      <c r="S135" s="20"/>
      <c r="T135" s="20"/>
      <c r="U135" s="20">
        <f>'Client contacts'!B135</f>
        <v>0</v>
      </c>
      <c r="V135" s="20">
        <f t="shared" si="7"/>
        <v>0</v>
      </c>
      <c r="W135" s="20"/>
      <c r="X135" s="20"/>
      <c r="Y135" s="20"/>
      <c r="Z135" s="20"/>
      <c r="AA135" s="20"/>
      <c r="AB135" s="20"/>
      <c r="AC135" s="20"/>
      <c r="AD135" s="20"/>
      <c r="AE135" s="20"/>
      <c r="AF135" s="20"/>
      <c r="AG135" s="20"/>
      <c r="AH135" s="20"/>
      <c r="AI135" s="20"/>
      <c r="AJ135" s="20"/>
      <c r="AK135" s="20"/>
      <c r="AL135" s="20"/>
      <c r="AM135" s="20"/>
      <c r="AN135" s="20"/>
      <c r="AO135" s="20"/>
      <c r="AP135" s="20"/>
      <c r="AQ135" s="89"/>
      <c r="AR135" s="89"/>
      <c r="AS135" s="161"/>
      <c r="AT135" s="161"/>
      <c r="AU135" s="161"/>
      <c r="AV135" s="28"/>
    </row>
    <row r="136" spans="1:48" x14ac:dyDescent="0.25">
      <c r="A136" s="172">
        <f>'Input Volunteers'!A135</f>
        <v>0</v>
      </c>
      <c r="B136" s="173"/>
      <c r="C136" s="20"/>
      <c r="D136" s="20"/>
      <c r="E136" s="20"/>
      <c r="F136" s="20"/>
      <c r="G136" s="20"/>
      <c r="H136" s="29">
        <f t="shared" si="6"/>
        <v>0</v>
      </c>
      <c r="I136" s="20">
        <f t="shared" si="8"/>
        <v>0</v>
      </c>
      <c r="J136" s="20"/>
      <c r="K136" s="20"/>
      <c r="L136" s="20"/>
      <c r="M136" s="20"/>
      <c r="N136" s="20"/>
      <c r="O136" s="20"/>
      <c r="P136" s="20"/>
      <c r="Q136" s="20"/>
      <c r="R136" s="20"/>
      <c r="S136" s="20"/>
      <c r="T136" s="20"/>
      <c r="U136" s="20">
        <f>'Client contacts'!B136</f>
        <v>0</v>
      </c>
      <c r="V136" s="20">
        <f t="shared" si="7"/>
        <v>0</v>
      </c>
      <c r="W136" s="20"/>
      <c r="X136" s="20"/>
      <c r="Y136" s="20"/>
      <c r="Z136" s="20"/>
      <c r="AA136" s="20"/>
      <c r="AB136" s="20"/>
      <c r="AC136" s="20"/>
      <c r="AD136" s="20"/>
      <c r="AE136" s="20"/>
      <c r="AF136" s="20"/>
      <c r="AG136" s="20"/>
      <c r="AH136" s="20"/>
      <c r="AI136" s="20"/>
      <c r="AJ136" s="20"/>
      <c r="AK136" s="20"/>
      <c r="AL136" s="20"/>
      <c r="AM136" s="20"/>
      <c r="AN136" s="20"/>
      <c r="AO136" s="20"/>
      <c r="AP136" s="20"/>
      <c r="AQ136" s="89"/>
      <c r="AR136" s="89"/>
      <c r="AS136" s="161"/>
      <c r="AT136" s="161"/>
      <c r="AU136" s="161"/>
      <c r="AV136" s="28"/>
    </row>
    <row r="137" spans="1:48" x14ac:dyDescent="0.25">
      <c r="A137" s="172">
        <f>'Input Volunteers'!A136</f>
        <v>0</v>
      </c>
      <c r="B137" s="173"/>
      <c r="C137" s="20"/>
      <c r="D137" s="20"/>
      <c r="E137" s="20"/>
      <c r="F137" s="20"/>
      <c r="G137" s="20"/>
      <c r="H137" s="29">
        <f t="shared" si="6"/>
        <v>0</v>
      </c>
      <c r="I137" s="20">
        <f t="shared" si="8"/>
        <v>0</v>
      </c>
      <c r="J137" s="20"/>
      <c r="K137" s="20"/>
      <c r="L137" s="20"/>
      <c r="M137" s="20"/>
      <c r="N137" s="20"/>
      <c r="O137" s="20"/>
      <c r="P137" s="20"/>
      <c r="Q137" s="20"/>
      <c r="R137" s="20"/>
      <c r="S137" s="20"/>
      <c r="T137" s="20"/>
      <c r="U137" s="20">
        <f>'Client contacts'!B137</f>
        <v>0</v>
      </c>
      <c r="V137" s="20">
        <f t="shared" si="7"/>
        <v>0</v>
      </c>
      <c r="W137" s="20"/>
      <c r="X137" s="20"/>
      <c r="Y137" s="20"/>
      <c r="Z137" s="20"/>
      <c r="AA137" s="20"/>
      <c r="AB137" s="20"/>
      <c r="AC137" s="20"/>
      <c r="AD137" s="20"/>
      <c r="AE137" s="20"/>
      <c r="AF137" s="20"/>
      <c r="AG137" s="20"/>
      <c r="AH137" s="20"/>
      <c r="AI137" s="20"/>
      <c r="AJ137" s="20"/>
      <c r="AK137" s="20"/>
      <c r="AL137" s="20"/>
      <c r="AM137" s="20"/>
      <c r="AN137" s="20"/>
      <c r="AO137" s="20"/>
      <c r="AP137" s="20"/>
      <c r="AQ137" s="89"/>
      <c r="AR137" s="89"/>
      <c r="AS137" s="161"/>
      <c r="AT137" s="161"/>
      <c r="AU137" s="161"/>
      <c r="AV137" s="28"/>
    </row>
    <row r="138" spans="1:48" x14ac:dyDescent="0.25">
      <c r="A138" s="172">
        <f>'Input Volunteers'!A137</f>
        <v>0</v>
      </c>
      <c r="B138" s="173"/>
      <c r="C138" s="20"/>
      <c r="D138" s="20"/>
      <c r="E138" s="20"/>
      <c r="F138" s="20"/>
      <c r="G138" s="20"/>
      <c r="H138" s="29">
        <f t="shared" si="6"/>
        <v>0</v>
      </c>
      <c r="I138" s="20">
        <f t="shared" si="8"/>
        <v>0</v>
      </c>
      <c r="J138" s="20"/>
      <c r="K138" s="20"/>
      <c r="L138" s="20"/>
      <c r="M138" s="20"/>
      <c r="N138" s="20"/>
      <c r="O138" s="20"/>
      <c r="P138" s="20"/>
      <c r="Q138" s="20"/>
      <c r="R138" s="20"/>
      <c r="S138" s="20"/>
      <c r="T138" s="20"/>
      <c r="U138" s="20">
        <f>'Client contacts'!B138</f>
        <v>0</v>
      </c>
      <c r="V138" s="20">
        <f t="shared" si="7"/>
        <v>0</v>
      </c>
      <c r="W138" s="20"/>
      <c r="X138" s="20"/>
      <c r="Y138" s="20"/>
      <c r="Z138" s="20"/>
      <c r="AA138" s="20"/>
      <c r="AB138" s="20"/>
      <c r="AC138" s="20"/>
      <c r="AD138" s="20"/>
      <c r="AE138" s="20"/>
      <c r="AF138" s="20"/>
      <c r="AG138" s="20"/>
      <c r="AH138" s="20"/>
      <c r="AI138" s="20"/>
      <c r="AJ138" s="20"/>
      <c r="AK138" s="20"/>
      <c r="AL138" s="20"/>
      <c r="AM138" s="20"/>
      <c r="AN138" s="20"/>
      <c r="AO138" s="20"/>
      <c r="AP138" s="20"/>
      <c r="AQ138" s="89"/>
      <c r="AR138" s="89"/>
      <c r="AS138" s="161"/>
      <c r="AT138" s="161"/>
      <c r="AU138" s="161"/>
      <c r="AV138" s="28"/>
    </row>
    <row r="139" spans="1:48" x14ac:dyDescent="0.25">
      <c r="A139" s="101">
        <f>'Input Volunteers'!A138</f>
        <v>0</v>
      </c>
      <c r="B139" s="100"/>
      <c r="C139" s="20"/>
      <c r="D139" s="20"/>
      <c r="E139" s="20"/>
      <c r="F139" s="20"/>
      <c r="G139" s="20"/>
      <c r="H139" s="29">
        <f t="shared" si="6"/>
        <v>0</v>
      </c>
      <c r="I139" s="20">
        <f t="shared" si="8"/>
        <v>0</v>
      </c>
      <c r="J139" s="20"/>
      <c r="K139" s="20"/>
      <c r="L139" s="20"/>
      <c r="M139" s="20"/>
      <c r="N139" s="20"/>
      <c r="O139" s="20"/>
      <c r="P139" s="20"/>
      <c r="Q139" s="20"/>
      <c r="R139" s="20"/>
      <c r="S139" s="20"/>
      <c r="T139" s="20"/>
      <c r="U139" s="20">
        <f>'Client contacts'!B139</f>
        <v>0</v>
      </c>
      <c r="V139" s="20">
        <f t="shared" si="7"/>
        <v>0</v>
      </c>
      <c r="W139" s="20"/>
      <c r="X139" s="20"/>
      <c r="Y139" s="20"/>
      <c r="Z139" s="20"/>
      <c r="AA139" s="20"/>
      <c r="AB139" s="20"/>
      <c r="AC139" s="20"/>
      <c r="AD139" s="20"/>
      <c r="AE139" s="20"/>
      <c r="AF139" s="20"/>
      <c r="AG139" s="20"/>
      <c r="AH139" s="20"/>
      <c r="AI139" s="20"/>
      <c r="AJ139" s="20"/>
      <c r="AK139" s="20"/>
      <c r="AL139" s="20"/>
      <c r="AM139" s="20"/>
      <c r="AN139" s="20"/>
      <c r="AO139" s="20"/>
      <c r="AP139" s="20"/>
      <c r="AQ139" s="89"/>
      <c r="AR139" s="89"/>
      <c r="AS139" s="161"/>
      <c r="AT139" s="161"/>
      <c r="AU139" s="161"/>
      <c r="AV139" s="28"/>
    </row>
    <row r="140" spans="1:48" x14ac:dyDescent="0.25">
      <c r="A140" s="101">
        <f>'Input Volunteers'!A139</f>
        <v>0</v>
      </c>
      <c r="B140" s="100"/>
      <c r="C140" s="20"/>
      <c r="D140" s="20"/>
      <c r="E140" s="20"/>
      <c r="F140" s="20"/>
      <c r="G140" s="20"/>
      <c r="H140" s="29">
        <f t="shared" si="6"/>
        <v>0</v>
      </c>
      <c r="I140" s="20">
        <f t="shared" si="8"/>
        <v>0</v>
      </c>
      <c r="J140" s="20"/>
      <c r="K140" s="20"/>
      <c r="L140" s="20"/>
      <c r="M140" s="20"/>
      <c r="N140" s="20"/>
      <c r="O140" s="20"/>
      <c r="P140" s="20"/>
      <c r="Q140" s="20"/>
      <c r="R140" s="20"/>
      <c r="S140" s="20"/>
      <c r="T140" s="20"/>
      <c r="U140" s="20">
        <f>'Client contacts'!B140</f>
        <v>0</v>
      </c>
      <c r="V140" s="20">
        <f t="shared" si="7"/>
        <v>0</v>
      </c>
      <c r="W140" s="20"/>
      <c r="X140" s="20"/>
      <c r="Y140" s="20"/>
      <c r="Z140" s="20"/>
      <c r="AA140" s="20"/>
      <c r="AB140" s="20"/>
      <c r="AC140" s="20"/>
      <c r="AD140" s="20"/>
      <c r="AE140" s="20"/>
      <c r="AF140" s="20"/>
      <c r="AG140" s="20"/>
      <c r="AH140" s="20"/>
      <c r="AI140" s="20"/>
      <c r="AJ140" s="20"/>
      <c r="AK140" s="20"/>
      <c r="AL140" s="20"/>
      <c r="AM140" s="20"/>
      <c r="AN140" s="20"/>
      <c r="AO140" s="20"/>
      <c r="AP140" s="20"/>
      <c r="AQ140" s="89"/>
      <c r="AR140" s="89"/>
      <c r="AS140" s="161"/>
      <c r="AT140" s="161"/>
      <c r="AU140" s="161"/>
      <c r="AV140" s="28"/>
    </row>
    <row r="141" spans="1:48" x14ac:dyDescent="0.25">
      <c r="A141" s="101">
        <f>'Input Volunteers'!A140</f>
        <v>0</v>
      </c>
      <c r="B141" s="100"/>
      <c r="C141" s="20"/>
      <c r="D141" s="20"/>
      <c r="E141" s="20"/>
      <c r="F141" s="20"/>
      <c r="G141" s="20"/>
      <c r="H141" s="29">
        <f t="shared" si="6"/>
        <v>0</v>
      </c>
      <c r="I141" s="20">
        <f t="shared" si="8"/>
        <v>0</v>
      </c>
      <c r="J141" s="20"/>
      <c r="K141" s="20"/>
      <c r="L141" s="20"/>
      <c r="M141" s="20"/>
      <c r="N141" s="20"/>
      <c r="O141" s="20"/>
      <c r="P141" s="20"/>
      <c r="Q141" s="20"/>
      <c r="R141" s="20"/>
      <c r="S141" s="20"/>
      <c r="T141" s="20"/>
      <c r="U141" s="20">
        <f>'Client contacts'!B141</f>
        <v>0</v>
      </c>
      <c r="V141" s="20">
        <f t="shared" si="7"/>
        <v>0</v>
      </c>
      <c r="W141" s="20"/>
      <c r="X141" s="20"/>
      <c r="Y141" s="20"/>
      <c r="Z141" s="20"/>
      <c r="AA141" s="20"/>
      <c r="AB141" s="20"/>
      <c r="AC141" s="20"/>
      <c r="AD141" s="20"/>
      <c r="AE141" s="20"/>
      <c r="AF141" s="20"/>
      <c r="AG141" s="20"/>
      <c r="AH141" s="20"/>
      <c r="AI141" s="20"/>
      <c r="AJ141" s="20"/>
      <c r="AK141" s="20"/>
      <c r="AL141" s="20"/>
      <c r="AM141" s="20"/>
      <c r="AN141" s="20"/>
      <c r="AO141" s="20"/>
      <c r="AP141" s="20"/>
      <c r="AQ141" s="89"/>
      <c r="AR141" s="89"/>
      <c r="AS141" s="161"/>
      <c r="AT141" s="161"/>
      <c r="AU141" s="161"/>
      <c r="AV141" s="28"/>
    </row>
    <row r="142" spans="1:48" x14ac:dyDescent="0.25">
      <c r="A142" s="101">
        <f>'Input Volunteers'!A141</f>
        <v>0</v>
      </c>
      <c r="B142" s="100"/>
      <c r="C142" s="20"/>
      <c r="D142" s="20"/>
      <c r="E142" s="20"/>
      <c r="F142" s="20"/>
      <c r="G142" s="20"/>
      <c r="H142" s="29">
        <f t="shared" si="6"/>
        <v>0</v>
      </c>
      <c r="I142" s="20">
        <f t="shared" si="8"/>
        <v>0</v>
      </c>
      <c r="J142" s="20"/>
      <c r="K142" s="20"/>
      <c r="L142" s="20"/>
      <c r="M142" s="20"/>
      <c r="N142" s="20"/>
      <c r="O142" s="20"/>
      <c r="P142" s="20"/>
      <c r="Q142" s="20"/>
      <c r="R142" s="20"/>
      <c r="S142" s="20"/>
      <c r="T142" s="20"/>
      <c r="U142" s="20">
        <f>'Client contacts'!B142</f>
        <v>0</v>
      </c>
      <c r="V142" s="20">
        <f t="shared" si="7"/>
        <v>0</v>
      </c>
      <c r="W142" s="20"/>
      <c r="X142" s="20"/>
      <c r="Y142" s="20"/>
      <c r="Z142" s="20"/>
      <c r="AA142" s="20"/>
      <c r="AB142" s="20"/>
      <c r="AC142" s="20"/>
      <c r="AD142" s="20"/>
      <c r="AE142" s="20"/>
      <c r="AF142" s="20"/>
      <c r="AG142" s="20"/>
      <c r="AH142" s="20"/>
      <c r="AI142" s="20"/>
      <c r="AJ142" s="20"/>
      <c r="AK142" s="20"/>
      <c r="AL142" s="20"/>
      <c r="AM142" s="20"/>
      <c r="AN142" s="20"/>
      <c r="AO142" s="20"/>
      <c r="AP142" s="20"/>
      <c r="AQ142" s="89"/>
      <c r="AR142" s="89"/>
      <c r="AS142" s="161"/>
      <c r="AT142" s="161"/>
      <c r="AU142" s="161"/>
      <c r="AV142" s="28"/>
    </row>
    <row r="143" spans="1:48" x14ac:dyDescent="0.25">
      <c r="A143" s="101">
        <f>'Input Volunteers'!A142</f>
        <v>0</v>
      </c>
      <c r="B143" s="100"/>
      <c r="C143" s="20"/>
      <c r="D143" s="20"/>
      <c r="E143" s="20"/>
      <c r="F143" s="20"/>
      <c r="G143" s="20"/>
      <c r="H143" s="29">
        <f t="shared" si="6"/>
        <v>0</v>
      </c>
      <c r="I143" s="20">
        <f t="shared" si="8"/>
        <v>0</v>
      </c>
      <c r="J143" s="20"/>
      <c r="K143" s="20"/>
      <c r="L143" s="20"/>
      <c r="M143" s="20"/>
      <c r="N143" s="20"/>
      <c r="O143" s="20"/>
      <c r="P143" s="20"/>
      <c r="Q143" s="20"/>
      <c r="R143" s="20"/>
      <c r="S143" s="20"/>
      <c r="T143" s="20"/>
      <c r="U143" s="20">
        <f>'Client contacts'!B143</f>
        <v>0</v>
      </c>
      <c r="V143" s="20">
        <f t="shared" si="7"/>
        <v>0</v>
      </c>
      <c r="W143" s="20"/>
      <c r="X143" s="20"/>
      <c r="Y143" s="20"/>
      <c r="Z143" s="20"/>
      <c r="AA143" s="20"/>
      <c r="AB143" s="20"/>
      <c r="AC143" s="20"/>
      <c r="AD143" s="20"/>
      <c r="AE143" s="20"/>
      <c r="AF143" s="20"/>
      <c r="AG143" s="20"/>
      <c r="AH143" s="20"/>
      <c r="AI143" s="20"/>
      <c r="AJ143" s="20"/>
      <c r="AK143" s="20"/>
      <c r="AL143" s="20"/>
      <c r="AM143" s="20"/>
      <c r="AN143" s="20"/>
      <c r="AO143" s="20"/>
      <c r="AP143" s="20"/>
      <c r="AQ143" s="89"/>
      <c r="AR143" s="89"/>
      <c r="AS143" s="161"/>
      <c r="AT143" s="161"/>
      <c r="AU143" s="161"/>
      <c r="AV143" s="28"/>
    </row>
    <row r="144" spans="1:48" x14ac:dyDescent="0.25">
      <c r="A144" s="101">
        <f>'Input Volunteers'!A143</f>
        <v>0</v>
      </c>
      <c r="B144" s="100"/>
      <c r="C144" s="20"/>
      <c r="D144" s="20"/>
      <c r="E144" s="20"/>
      <c r="F144" s="20"/>
      <c r="G144" s="20"/>
      <c r="H144" s="29">
        <f t="shared" si="6"/>
        <v>0</v>
      </c>
      <c r="I144" s="20">
        <f t="shared" si="8"/>
        <v>0</v>
      </c>
      <c r="J144" s="20"/>
      <c r="K144" s="20"/>
      <c r="L144" s="20"/>
      <c r="M144" s="20"/>
      <c r="N144" s="20"/>
      <c r="O144" s="20"/>
      <c r="P144" s="20"/>
      <c r="Q144" s="20"/>
      <c r="R144" s="20"/>
      <c r="S144" s="20"/>
      <c r="T144" s="20"/>
      <c r="U144" s="20">
        <f>'Client contacts'!B144</f>
        <v>0</v>
      </c>
      <c r="V144" s="20">
        <f t="shared" si="7"/>
        <v>0</v>
      </c>
      <c r="W144" s="20"/>
      <c r="X144" s="20"/>
      <c r="Y144" s="20"/>
      <c r="Z144" s="20"/>
      <c r="AA144" s="20"/>
      <c r="AB144" s="20"/>
      <c r="AC144" s="20"/>
      <c r="AD144" s="20"/>
      <c r="AE144" s="20"/>
      <c r="AF144" s="20"/>
      <c r="AG144" s="20"/>
      <c r="AH144" s="20"/>
      <c r="AI144" s="20"/>
      <c r="AJ144" s="20"/>
      <c r="AK144" s="20"/>
      <c r="AL144" s="20"/>
      <c r="AM144" s="20"/>
      <c r="AN144" s="20"/>
      <c r="AO144" s="20"/>
      <c r="AP144" s="20"/>
      <c r="AQ144" s="89"/>
      <c r="AR144" s="89"/>
      <c r="AS144" s="161"/>
      <c r="AT144" s="161"/>
      <c r="AU144" s="161"/>
      <c r="AV144" s="28"/>
    </row>
    <row r="145" spans="1:48" x14ac:dyDescent="0.25">
      <c r="A145" s="101">
        <f>'Input Volunteers'!A144</f>
        <v>0</v>
      </c>
      <c r="B145" s="100"/>
      <c r="C145" s="20"/>
      <c r="D145" s="20"/>
      <c r="E145" s="20"/>
      <c r="F145" s="20"/>
      <c r="G145" s="20"/>
      <c r="H145" s="29">
        <f t="shared" si="6"/>
        <v>0</v>
      </c>
      <c r="I145" s="20">
        <f t="shared" si="8"/>
        <v>0</v>
      </c>
      <c r="J145" s="20"/>
      <c r="K145" s="20"/>
      <c r="L145" s="20"/>
      <c r="M145" s="20"/>
      <c r="N145" s="20"/>
      <c r="O145" s="20"/>
      <c r="P145" s="20"/>
      <c r="Q145" s="20"/>
      <c r="R145" s="20"/>
      <c r="S145" s="20"/>
      <c r="T145" s="20"/>
      <c r="U145" s="20">
        <f>'Client contacts'!B145</f>
        <v>0</v>
      </c>
      <c r="V145" s="20">
        <f t="shared" si="7"/>
        <v>0</v>
      </c>
      <c r="W145" s="20"/>
      <c r="X145" s="20"/>
      <c r="Y145" s="20"/>
      <c r="Z145" s="20"/>
      <c r="AA145" s="20"/>
      <c r="AB145" s="20"/>
      <c r="AC145" s="20"/>
      <c r="AD145" s="20"/>
      <c r="AE145" s="20"/>
      <c r="AF145" s="20"/>
      <c r="AG145" s="20"/>
      <c r="AH145" s="20"/>
      <c r="AI145" s="20"/>
      <c r="AJ145" s="20"/>
      <c r="AK145" s="20"/>
      <c r="AL145" s="20"/>
      <c r="AM145" s="20"/>
      <c r="AN145" s="20"/>
      <c r="AO145" s="20"/>
      <c r="AP145" s="20"/>
      <c r="AQ145" s="89"/>
      <c r="AR145" s="89"/>
      <c r="AS145" s="161"/>
      <c r="AT145" s="161"/>
      <c r="AU145" s="161"/>
      <c r="AV145" s="28"/>
    </row>
    <row r="146" spans="1:48" x14ac:dyDescent="0.25">
      <c r="A146" s="101">
        <f>'Input Volunteers'!A145</f>
        <v>0</v>
      </c>
      <c r="B146" s="100"/>
      <c r="C146" s="20"/>
      <c r="D146" s="20"/>
      <c r="E146" s="20"/>
      <c r="F146" s="20"/>
      <c r="G146" s="20"/>
      <c r="H146" s="29">
        <f t="shared" si="6"/>
        <v>0</v>
      </c>
      <c r="I146" s="20">
        <f t="shared" si="8"/>
        <v>0</v>
      </c>
      <c r="J146" s="20"/>
      <c r="K146" s="20"/>
      <c r="L146" s="20"/>
      <c r="M146" s="20"/>
      <c r="N146" s="20"/>
      <c r="O146" s="20"/>
      <c r="P146" s="20"/>
      <c r="Q146" s="20"/>
      <c r="R146" s="20"/>
      <c r="S146" s="20"/>
      <c r="T146" s="20"/>
      <c r="U146" s="20">
        <f>'Client contacts'!B146</f>
        <v>0</v>
      </c>
      <c r="V146" s="20">
        <f t="shared" si="7"/>
        <v>0</v>
      </c>
      <c r="W146" s="20"/>
      <c r="X146" s="20"/>
      <c r="Y146" s="20"/>
      <c r="Z146" s="20"/>
      <c r="AA146" s="20"/>
      <c r="AB146" s="20"/>
      <c r="AC146" s="20"/>
      <c r="AD146" s="20"/>
      <c r="AE146" s="20"/>
      <c r="AF146" s="20"/>
      <c r="AG146" s="20"/>
      <c r="AH146" s="20"/>
      <c r="AI146" s="20"/>
      <c r="AJ146" s="20"/>
      <c r="AK146" s="20"/>
      <c r="AL146" s="20"/>
      <c r="AM146" s="20"/>
      <c r="AN146" s="20"/>
      <c r="AO146" s="20"/>
      <c r="AP146" s="20"/>
      <c r="AQ146" s="89"/>
      <c r="AR146" s="89"/>
      <c r="AS146" s="161"/>
      <c r="AT146" s="161"/>
      <c r="AU146" s="161"/>
      <c r="AV146" s="28"/>
    </row>
    <row r="147" spans="1:48" x14ac:dyDescent="0.25">
      <c r="A147" s="101">
        <f>'Input Volunteers'!A146</f>
        <v>0</v>
      </c>
      <c r="B147" s="100"/>
      <c r="C147" s="20"/>
      <c r="D147" s="20"/>
      <c r="E147" s="20"/>
      <c r="F147" s="20"/>
      <c r="G147" s="20"/>
      <c r="H147" s="29">
        <f t="shared" si="6"/>
        <v>0</v>
      </c>
      <c r="I147" s="20">
        <f t="shared" si="8"/>
        <v>0</v>
      </c>
      <c r="J147" s="20"/>
      <c r="K147" s="20"/>
      <c r="L147" s="20"/>
      <c r="M147" s="20"/>
      <c r="N147" s="20"/>
      <c r="O147" s="20"/>
      <c r="P147" s="20"/>
      <c r="Q147" s="20"/>
      <c r="R147" s="20"/>
      <c r="S147" s="20"/>
      <c r="T147" s="20"/>
      <c r="U147" s="20">
        <f>'Client contacts'!B147</f>
        <v>0</v>
      </c>
      <c r="V147" s="20">
        <f t="shared" si="7"/>
        <v>0</v>
      </c>
      <c r="W147" s="20"/>
      <c r="X147" s="20"/>
      <c r="Y147" s="20"/>
      <c r="Z147" s="20"/>
      <c r="AA147" s="20"/>
      <c r="AB147" s="20"/>
      <c r="AC147" s="20"/>
      <c r="AD147" s="20"/>
      <c r="AE147" s="20"/>
      <c r="AF147" s="20"/>
      <c r="AG147" s="20"/>
      <c r="AH147" s="20"/>
      <c r="AI147" s="20"/>
      <c r="AJ147" s="20"/>
      <c r="AK147" s="20"/>
      <c r="AL147" s="20"/>
      <c r="AM147" s="20"/>
      <c r="AN147" s="20"/>
      <c r="AO147" s="20"/>
      <c r="AP147" s="20"/>
      <c r="AQ147" s="89"/>
      <c r="AR147" s="89"/>
      <c r="AS147" s="161"/>
      <c r="AT147" s="161"/>
      <c r="AU147" s="161"/>
      <c r="AV147" s="28"/>
    </row>
    <row r="148" spans="1:48" x14ac:dyDescent="0.25">
      <c r="A148" s="101">
        <f>'Input Volunteers'!A147</f>
        <v>0</v>
      </c>
      <c r="B148" s="100"/>
      <c r="C148" s="20"/>
      <c r="D148" s="20"/>
      <c r="E148" s="20"/>
      <c r="F148" s="20"/>
      <c r="G148" s="20"/>
      <c r="H148" s="29">
        <f t="shared" si="6"/>
        <v>0</v>
      </c>
      <c r="I148" s="20">
        <f t="shared" si="8"/>
        <v>0</v>
      </c>
      <c r="J148" s="20"/>
      <c r="K148" s="20"/>
      <c r="L148" s="20"/>
      <c r="M148" s="20"/>
      <c r="N148" s="20"/>
      <c r="O148" s="20"/>
      <c r="P148" s="20"/>
      <c r="Q148" s="20"/>
      <c r="R148" s="20"/>
      <c r="S148" s="20"/>
      <c r="T148" s="20"/>
      <c r="U148" s="20">
        <f>'Client contacts'!B148</f>
        <v>0</v>
      </c>
      <c r="V148" s="20">
        <f t="shared" si="7"/>
        <v>0</v>
      </c>
      <c r="W148" s="20"/>
      <c r="X148" s="20"/>
      <c r="Y148" s="20"/>
      <c r="Z148" s="20"/>
      <c r="AA148" s="20"/>
      <c r="AB148" s="20"/>
      <c r="AC148" s="20"/>
      <c r="AD148" s="20"/>
      <c r="AE148" s="20"/>
      <c r="AF148" s="20"/>
      <c r="AG148" s="20"/>
      <c r="AH148" s="20"/>
      <c r="AI148" s="20"/>
      <c r="AJ148" s="20"/>
      <c r="AK148" s="20"/>
      <c r="AL148" s="20"/>
      <c r="AM148" s="20"/>
      <c r="AN148" s="20"/>
      <c r="AO148" s="20"/>
      <c r="AP148" s="20"/>
      <c r="AQ148" s="89"/>
      <c r="AR148" s="89"/>
      <c r="AS148" s="161"/>
      <c r="AT148" s="161"/>
      <c r="AU148" s="161"/>
      <c r="AV148" s="28"/>
    </row>
    <row r="149" spans="1:48" x14ac:dyDescent="0.25">
      <c r="A149" s="101">
        <f>'Input Volunteers'!A148</f>
        <v>0</v>
      </c>
      <c r="B149" s="100"/>
      <c r="C149" s="20"/>
      <c r="D149" s="20"/>
      <c r="E149" s="20"/>
      <c r="F149" s="20"/>
      <c r="G149" s="20"/>
      <c r="H149" s="29">
        <f t="shared" si="6"/>
        <v>0</v>
      </c>
      <c r="I149" s="20">
        <f t="shared" si="8"/>
        <v>0</v>
      </c>
      <c r="J149" s="20"/>
      <c r="K149" s="20"/>
      <c r="L149" s="20"/>
      <c r="M149" s="20"/>
      <c r="N149" s="20"/>
      <c r="O149" s="20"/>
      <c r="P149" s="20"/>
      <c r="Q149" s="20"/>
      <c r="R149" s="20"/>
      <c r="S149" s="20"/>
      <c r="T149" s="20"/>
      <c r="U149" s="20">
        <f>'Client contacts'!B149</f>
        <v>0</v>
      </c>
      <c r="V149" s="20">
        <f t="shared" si="7"/>
        <v>0</v>
      </c>
      <c r="W149" s="20"/>
      <c r="X149" s="20"/>
      <c r="Y149" s="20"/>
      <c r="Z149" s="20"/>
      <c r="AA149" s="20"/>
      <c r="AB149" s="20"/>
      <c r="AC149" s="20"/>
      <c r="AD149" s="20"/>
      <c r="AE149" s="20"/>
      <c r="AF149" s="20"/>
      <c r="AG149" s="20"/>
      <c r="AH149" s="20"/>
      <c r="AI149" s="20"/>
      <c r="AJ149" s="20"/>
      <c r="AK149" s="20"/>
      <c r="AL149" s="20"/>
      <c r="AM149" s="20"/>
      <c r="AN149" s="20"/>
      <c r="AO149" s="20"/>
      <c r="AP149" s="20"/>
      <c r="AQ149" s="89"/>
      <c r="AR149" s="89"/>
      <c r="AS149" s="161"/>
      <c r="AT149" s="161"/>
      <c r="AU149" s="161"/>
      <c r="AV149" s="28"/>
    </row>
    <row r="150" spans="1:48" x14ac:dyDescent="0.25">
      <c r="A150" s="101">
        <f>'Input Volunteers'!A149</f>
        <v>0</v>
      </c>
      <c r="B150" s="100"/>
      <c r="C150" s="20"/>
      <c r="D150" s="20"/>
      <c r="E150" s="20"/>
      <c r="F150" s="20"/>
      <c r="G150" s="20"/>
      <c r="H150" s="29">
        <f t="shared" si="6"/>
        <v>0</v>
      </c>
      <c r="I150" s="20">
        <f t="shared" si="8"/>
        <v>0</v>
      </c>
      <c r="J150" s="20"/>
      <c r="K150" s="20"/>
      <c r="L150" s="20"/>
      <c r="M150" s="20"/>
      <c r="N150" s="20"/>
      <c r="O150" s="20"/>
      <c r="P150" s="20"/>
      <c r="Q150" s="20"/>
      <c r="R150" s="20"/>
      <c r="S150" s="20"/>
      <c r="T150" s="20"/>
      <c r="U150" s="20">
        <f>'Client contacts'!B150</f>
        <v>0</v>
      </c>
      <c r="V150" s="20">
        <f t="shared" si="7"/>
        <v>0</v>
      </c>
      <c r="W150" s="20"/>
      <c r="X150" s="20"/>
      <c r="Y150" s="20"/>
      <c r="Z150" s="20"/>
      <c r="AA150" s="20"/>
      <c r="AB150" s="20"/>
      <c r="AC150" s="20"/>
      <c r="AD150" s="20"/>
      <c r="AE150" s="20"/>
      <c r="AF150" s="20"/>
      <c r="AG150" s="20"/>
      <c r="AH150" s="20"/>
      <c r="AI150" s="20"/>
      <c r="AJ150" s="20"/>
      <c r="AK150" s="20"/>
      <c r="AL150" s="20"/>
      <c r="AM150" s="20"/>
      <c r="AN150" s="20"/>
      <c r="AO150" s="20"/>
      <c r="AP150" s="20"/>
      <c r="AQ150" s="89"/>
      <c r="AR150" s="89"/>
      <c r="AS150" s="161"/>
      <c r="AT150" s="161"/>
      <c r="AU150" s="161"/>
      <c r="AV150" s="28"/>
    </row>
    <row r="151" spans="1:48" x14ac:dyDescent="0.25">
      <c r="A151" s="101">
        <f>'Input Volunteers'!A150</f>
        <v>0</v>
      </c>
      <c r="B151" s="100"/>
      <c r="C151" s="20"/>
      <c r="D151" s="20"/>
      <c r="E151" s="20"/>
      <c r="F151" s="20"/>
      <c r="G151" s="20"/>
      <c r="H151" s="29">
        <f t="shared" si="6"/>
        <v>0</v>
      </c>
      <c r="I151" s="20">
        <f t="shared" si="8"/>
        <v>0</v>
      </c>
      <c r="J151" s="20"/>
      <c r="K151" s="20"/>
      <c r="L151" s="20"/>
      <c r="M151" s="20"/>
      <c r="N151" s="20"/>
      <c r="O151" s="20"/>
      <c r="P151" s="20"/>
      <c r="Q151" s="20"/>
      <c r="R151" s="20"/>
      <c r="S151" s="20"/>
      <c r="T151" s="20"/>
      <c r="U151" s="20">
        <f>'Client contacts'!B151</f>
        <v>0</v>
      </c>
      <c r="V151" s="20">
        <f t="shared" si="7"/>
        <v>0</v>
      </c>
      <c r="W151" s="20"/>
      <c r="X151" s="20"/>
      <c r="Y151" s="20"/>
      <c r="Z151" s="20"/>
      <c r="AA151" s="20"/>
      <c r="AB151" s="20"/>
      <c r="AC151" s="20"/>
      <c r="AD151" s="20"/>
      <c r="AE151" s="20"/>
      <c r="AF151" s="20"/>
      <c r="AG151" s="20"/>
      <c r="AH151" s="20"/>
      <c r="AI151" s="20"/>
      <c r="AJ151" s="20"/>
      <c r="AK151" s="20"/>
      <c r="AL151" s="20"/>
      <c r="AM151" s="20"/>
      <c r="AN151" s="20"/>
      <c r="AO151" s="20"/>
      <c r="AP151" s="20"/>
      <c r="AQ151" s="89"/>
      <c r="AR151" s="89"/>
      <c r="AS151" s="161"/>
      <c r="AT151" s="161"/>
      <c r="AU151" s="161"/>
      <c r="AV151" s="28"/>
    </row>
    <row r="152" spans="1:48" x14ac:dyDescent="0.25">
      <c r="A152" s="101">
        <f>'Input Volunteers'!A151</f>
        <v>0</v>
      </c>
      <c r="B152" s="100"/>
      <c r="C152" s="20"/>
      <c r="D152" s="20"/>
      <c r="E152" s="20"/>
      <c r="F152" s="20"/>
      <c r="G152" s="20"/>
      <c r="H152" s="29">
        <f t="shared" si="6"/>
        <v>0</v>
      </c>
      <c r="I152" s="20">
        <f t="shared" si="8"/>
        <v>0</v>
      </c>
      <c r="J152" s="20"/>
      <c r="K152" s="20"/>
      <c r="L152" s="20"/>
      <c r="M152" s="20"/>
      <c r="N152" s="20"/>
      <c r="O152" s="20"/>
      <c r="P152" s="20"/>
      <c r="Q152" s="20"/>
      <c r="R152" s="20"/>
      <c r="S152" s="20"/>
      <c r="T152" s="20"/>
      <c r="U152" s="20">
        <f>'Client contacts'!B152</f>
        <v>0</v>
      </c>
      <c r="V152" s="20">
        <f t="shared" si="7"/>
        <v>0</v>
      </c>
      <c r="W152" s="20"/>
      <c r="X152" s="20"/>
      <c r="Y152" s="20"/>
      <c r="Z152" s="20"/>
      <c r="AA152" s="20"/>
      <c r="AB152" s="20"/>
      <c r="AC152" s="20"/>
      <c r="AD152" s="20"/>
      <c r="AE152" s="20"/>
      <c r="AF152" s="20"/>
      <c r="AG152" s="20"/>
      <c r="AH152" s="20"/>
      <c r="AI152" s="20"/>
      <c r="AJ152" s="20"/>
      <c r="AK152" s="20"/>
      <c r="AL152" s="20"/>
      <c r="AM152" s="20"/>
      <c r="AN152" s="20"/>
      <c r="AO152" s="20"/>
      <c r="AP152" s="20"/>
      <c r="AQ152" s="89"/>
      <c r="AR152" s="89"/>
      <c r="AS152" s="161"/>
      <c r="AT152" s="161"/>
      <c r="AU152" s="161"/>
      <c r="AV152" s="28"/>
    </row>
    <row r="153" spans="1:48" x14ac:dyDescent="0.25">
      <c r="A153" s="101">
        <f>'Input Volunteers'!A152</f>
        <v>0</v>
      </c>
      <c r="B153" s="100"/>
      <c r="C153" s="20"/>
      <c r="D153" s="20"/>
      <c r="E153" s="20"/>
      <c r="F153" s="20"/>
      <c r="G153" s="20"/>
      <c r="H153" s="29">
        <f t="shared" si="6"/>
        <v>0</v>
      </c>
      <c r="I153" s="20">
        <f t="shared" si="8"/>
        <v>0</v>
      </c>
      <c r="J153" s="20"/>
      <c r="K153" s="20"/>
      <c r="L153" s="20"/>
      <c r="M153" s="20"/>
      <c r="N153" s="20"/>
      <c r="O153" s="20"/>
      <c r="P153" s="20"/>
      <c r="Q153" s="20"/>
      <c r="R153" s="20"/>
      <c r="S153" s="20"/>
      <c r="T153" s="20"/>
      <c r="U153" s="20">
        <f>'Client contacts'!B153</f>
        <v>0</v>
      </c>
      <c r="V153" s="20">
        <f t="shared" si="7"/>
        <v>0</v>
      </c>
      <c r="W153" s="20"/>
      <c r="X153" s="20"/>
      <c r="Y153" s="20"/>
      <c r="Z153" s="20"/>
      <c r="AA153" s="20"/>
      <c r="AB153" s="20"/>
      <c r="AC153" s="20"/>
      <c r="AD153" s="20"/>
      <c r="AE153" s="20"/>
      <c r="AF153" s="20"/>
      <c r="AG153" s="20"/>
      <c r="AH153" s="20"/>
      <c r="AI153" s="20"/>
      <c r="AJ153" s="20"/>
      <c r="AK153" s="20"/>
      <c r="AL153" s="20"/>
      <c r="AM153" s="20"/>
      <c r="AN153" s="20"/>
      <c r="AO153" s="20"/>
      <c r="AP153" s="20"/>
      <c r="AQ153" s="89"/>
      <c r="AR153" s="89"/>
      <c r="AS153" s="161"/>
      <c r="AT153" s="161"/>
      <c r="AU153" s="161"/>
      <c r="AV153" s="28"/>
    </row>
    <row r="154" spans="1:48" x14ac:dyDescent="0.25">
      <c r="A154" s="101">
        <f>'Input Volunteers'!A153</f>
        <v>0</v>
      </c>
      <c r="B154" s="100"/>
      <c r="C154" s="20"/>
      <c r="D154" s="20"/>
      <c r="E154" s="20"/>
      <c r="F154" s="20"/>
      <c r="G154" s="20"/>
      <c r="H154" s="29">
        <f t="shared" si="6"/>
        <v>0</v>
      </c>
      <c r="I154" s="20">
        <f t="shared" si="8"/>
        <v>0</v>
      </c>
      <c r="J154" s="20"/>
      <c r="K154" s="20"/>
      <c r="L154" s="20"/>
      <c r="M154" s="20"/>
      <c r="N154" s="20"/>
      <c r="O154" s="20"/>
      <c r="P154" s="20"/>
      <c r="Q154" s="20"/>
      <c r="R154" s="20"/>
      <c r="S154" s="20"/>
      <c r="T154" s="20"/>
      <c r="U154" s="20">
        <f>'Client contacts'!B154</f>
        <v>0</v>
      </c>
      <c r="V154" s="20">
        <f t="shared" si="7"/>
        <v>0</v>
      </c>
      <c r="W154" s="20"/>
      <c r="X154" s="20"/>
      <c r="Y154" s="20"/>
      <c r="Z154" s="20"/>
      <c r="AA154" s="20"/>
      <c r="AB154" s="20"/>
      <c r="AC154" s="20"/>
      <c r="AD154" s="20"/>
      <c r="AE154" s="20"/>
      <c r="AF154" s="20"/>
      <c r="AG154" s="20"/>
      <c r="AH154" s="20"/>
      <c r="AI154" s="20"/>
      <c r="AJ154" s="20"/>
      <c r="AK154" s="20"/>
      <c r="AL154" s="20"/>
      <c r="AM154" s="20"/>
      <c r="AN154" s="20"/>
      <c r="AO154" s="20"/>
      <c r="AP154" s="20"/>
      <c r="AQ154" s="89"/>
      <c r="AR154" s="89"/>
      <c r="AS154" s="161"/>
      <c r="AT154" s="161"/>
      <c r="AU154" s="161"/>
      <c r="AV154" s="28"/>
    </row>
    <row r="155" spans="1:48" x14ac:dyDescent="0.25">
      <c r="A155" s="101">
        <f>'Input Volunteers'!A154</f>
        <v>0</v>
      </c>
      <c r="B155" s="100"/>
      <c r="C155" s="20"/>
      <c r="D155" s="20"/>
      <c r="E155" s="20"/>
      <c r="F155" s="20"/>
      <c r="G155" s="20"/>
      <c r="H155" s="29">
        <f t="shared" si="6"/>
        <v>0</v>
      </c>
      <c r="I155" s="20">
        <f t="shared" si="8"/>
        <v>0</v>
      </c>
      <c r="J155" s="20"/>
      <c r="K155" s="20"/>
      <c r="L155" s="20"/>
      <c r="M155" s="20"/>
      <c r="N155" s="20"/>
      <c r="O155" s="20"/>
      <c r="P155" s="20"/>
      <c r="Q155" s="20"/>
      <c r="R155" s="20"/>
      <c r="S155" s="20"/>
      <c r="T155" s="20"/>
      <c r="U155" s="20">
        <f>'Client contacts'!B155</f>
        <v>0</v>
      </c>
      <c r="V155" s="20">
        <f t="shared" si="7"/>
        <v>0</v>
      </c>
      <c r="W155" s="20"/>
      <c r="X155" s="20"/>
      <c r="Y155" s="20"/>
      <c r="Z155" s="20"/>
      <c r="AA155" s="20"/>
      <c r="AB155" s="20"/>
      <c r="AC155" s="20"/>
      <c r="AD155" s="20"/>
      <c r="AE155" s="20"/>
      <c r="AF155" s="20"/>
      <c r="AG155" s="20"/>
      <c r="AH155" s="20"/>
      <c r="AI155" s="20"/>
      <c r="AJ155" s="20"/>
      <c r="AK155" s="20"/>
      <c r="AL155" s="20"/>
      <c r="AM155" s="20"/>
      <c r="AN155" s="20"/>
      <c r="AO155" s="20"/>
      <c r="AP155" s="20"/>
      <c r="AQ155" s="89"/>
      <c r="AR155" s="89"/>
      <c r="AS155" s="161"/>
      <c r="AT155" s="161"/>
      <c r="AU155" s="161"/>
      <c r="AV155" s="28"/>
    </row>
    <row r="156" spans="1:48" x14ac:dyDescent="0.25">
      <c r="A156" s="101">
        <f>'Input Volunteers'!A155</f>
        <v>0</v>
      </c>
      <c r="B156" s="100"/>
      <c r="C156" s="20"/>
      <c r="D156" s="20"/>
      <c r="E156" s="20"/>
      <c r="F156" s="20"/>
      <c r="G156" s="20"/>
      <c r="H156" s="29">
        <f t="shared" si="6"/>
        <v>0</v>
      </c>
      <c r="I156" s="20">
        <f t="shared" si="8"/>
        <v>0</v>
      </c>
      <c r="J156" s="20"/>
      <c r="K156" s="20"/>
      <c r="L156" s="20"/>
      <c r="M156" s="20"/>
      <c r="N156" s="20"/>
      <c r="O156" s="20"/>
      <c r="P156" s="20"/>
      <c r="Q156" s="20"/>
      <c r="R156" s="20"/>
      <c r="S156" s="20"/>
      <c r="T156" s="20"/>
      <c r="U156" s="20">
        <f>'Client contacts'!B156</f>
        <v>0</v>
      </c>
      <c r="V156" s="20">
        <f t="shared" si="7"/>
        <v>0</v>
      </c>
      <c r="W156" s="20"/>
      <c r="X156" s="20"/>
      <c r="Y156" s="20"/>
      <c r="Z156" s="20"/>
      <c r="AA156" s="20"/>
      <c r="AB156" s="20"/>
      <c r="AC156" s="20"/>
      <c r="AD156" s="20"/>
      <c r="AE156" s="20"/>
      <c r="AF156" s="20"/>
      <c r="AG156" s="20"/>
      <c r="AH156" s="20"/>
      <c r="AI156" s="20"/>
      <c r="AJ156" s="20"/>
      <c r="AK156" s="20"/>
      <c r="AL156" s="20"/>
      <c r="AM156" s="20"/>
      <c r="AN156" s="20"/>
      <c r="AO156" s="20"/>
      <c r="AP156" s="20"/>
      <c r="AQ156" s="89"/>
      <c r="AR156" s="89"/>
      <c r="AS156" s="161"/>
      <c r="AT156" s="161"/>
      <c r="AU156" s="161"/>
      <c r="AV156" s="28"/>
    </row>
    <row r="157" spans="1:48" x14ac:dyDescent="0.25">
      <c r="A157" s="101">
        <f>'Input Volunteers'!A156</f>
        <v>0</v>
      </c>
      <c r="B157" s="100"/>
      <c r="C157" s="20"/>
      <c r="D157" s="20"/>
      <c r="E157" s="20"/>
      <c r="F157" s="20"/>
      <c r="G157" s="20"/>
      <c r="H157" s="29">
        <f t="shared" si="6"/>
        <v>0</v>
      </c>
      <c r="I157" s="20">
        <f t="shared" si="8"/>
        <v>0</v>
      </c>
      <c r="J157" s="20"/>
      <c r="K157" s="20"/>
      <c r="L157" s="20"/>
      <c r="M157" s="20"/>
      <c r="N157" s="20"/>
      <c r="O157" s="20"/>
      <c r="P157" s="20"/>
      <c r="Q157" s="20"/>
      <c r="R157" s="20"/>
      <c r="S157" s="20"/>
      <c r="T157" s="20"/>
      <c r="U157" s="20">
        <f>'Client contacts'!B157</f>
        <v>0</v>
      </c>
      <c r="V157" s="20">
        <f t="shared" si="7"/>
        <v>0</v>
      </c>
      <c r="W157" s="20"/>
      <c r="X157" s="20"/>
      <c r="Y157" s="20"/>
      <c r="Z157" s="20"/>
      <c r="AA157" s="20"/>
      <c r="AB157" s="20"/>
      <c r="AC157" s="20"/>
      <c r="AD157" s="20"/>
      <c r="AE157" s="20"/>
      <c r="AF157" s="20"/>
      <c r="AG157" s="20"/>
      <c r="AH157" s="20"/>
      <c r="AI157" s="20"/>
      <c r="AJ157" s="20"/>
      <c r="AK157" s="20"/>
      <c r="AL157" s="20"/>
      <c r="AM157" s="20"/>
      <c r="AN157" s="20"/>
      <c r="AO157" s="20"/>
      <c r="AP157" s="20"/>
      <c r="AQ157" s="89"/>
      <c r="AR157" s="89"/>
      <c r="AS157" s="161"/>
      <c r="AT157" s="161"/>
      <c r="AU157" s="161"/>
      <c r="AV157" s="28"/>
    </row>
    <row r="158" spans="1:48" x14ac:dyDescent="0.25">
      <c r="A158" s="101">
        <f>'Input Volunteers'!A157</f>
        <v>0</v>
      </c>
      <c r="B158" s="100"/>
      <c r="C158" s="20"/>
      <c r="D158" s="20"/>
      <c r="E158" s="20"/>
      <c r="F158" s="20"/>
      <c r="G158" s="20"/>
      <c r="H158" s="29">
        <f t="shared" si="6"/>
        <v>0</v>
      </c>
      <c r="I158" s="20">
        <f t="shared" si="8"/>
        <v>0</v>
      </c>
      <c r="J158" s="20"/>
      <c r="K158" s="20"/>
      <c r="L158" s="20"/>
      <c r="M158" s="20"/>
      <c r="N158" s="20"/>
      <c r="O158" s="20"/>
      <c r="P158" s="20"/>
      <c r="Q158" s="20"/>
      <c r="R158" s="20"/>
      <c r="S158" s="20"/>
      <c r="T158" s="20"/>
      <c r="U158" s="20">
        <f>'Client contacts'!B158</f>
        <v>0</v>
      </c>
      <c r="V158" s="20">
        <f t="shared" si="7"/>
        <v>0</v>
      </c>
      <c r="W158" s="20"/>
      <c r="X158" s="20"/>
      <c r="Y158" s="20"/>
      <c r="Z158" s="20"/>
      <c r="AA158" s="20"/>
      <c r="AB158" s="20"/>
      <c r="AC158" s="20"/>
      <c r="AD158" s="20"/>
      <c r="AE158" s="20"/>
      <c r="AF158" s="20"/>
      <c r="AG158" s="20"/>
      <c r="AH158" s="20"/>
      <c r="AI158" s="20"/>
      <c r="AJ158" s="20"/>
      <c r="AK158" s="20"/>
      <c r="AL158" s="20"/>
      <c r="AM158" s="20"/>
      <c r="AN158" s="20"/>
      <c r="AO158" s="20"/>
      <c r="AP158" s="20"/>
      <c r="AQ158" s="89"/>
      <c r="AR158" s="89"/>
      <c r="AS158" s="161"/>
      <c r="AT158" s="161"/>
      <c r="AU158" s="161"/>
      <c r="AV158" s="28"/>
    </row>
    <row r="159" spans="1:48" x14ac:dyDescent="0.25">
      <c r="A159" s="101">
        <f>'Input Volunteers'!A158</f>
        <v>0</v>
      </c>
      <c r="B159" s="100"/>
      <c r="C159" s="20"/>
      <c r="D159" s="20"/>
      <c r="E159" s="20"/>
      <c r="F159" s="20"/>
      <c r="G159" s="20"/>
      <c r="H159" s="29">
        <f t="shared" si="6"/>
        <v>0</v>
      </c>
      <c r="I159" s="20">
        <f t="shared" si="8"/>
        <v>0</v>
      </c>
      <c r="J159" s="20"/>
      <c r="K159" s="20"/>
      <c r="L159" s="20"/>
      <c r="M159" s="20"/>
      <c r="N159" s="20"/>
      <c r="O159" s="20"/>
      <c r="P159" s="20"/>
      <c r="Q159" s="20"/>
      <c r="R159" s="20"/>
      <c r="S159" s="20"/>
      <c r="T159" s="20"/>
      <c r="U159" s="20">
        <f>'Client contacts'!B159</f>
        <v>0</v>
      </c>
      <c r="V159" s="20">
        <f t="shared" si="7"/>
        <v>0</v>
      </c>
      <c r="W159" s="20"/>
      <c r="X159" s="20"/>
      <c r="Y159" s="20"/>
      <c r="Z159" s="20"/>
      <c r="AA159" s="20"/>
      <c r="AB159" s="20"/>
      <c r="AC159" s="20"/>
      <c r="AD159" s="20"/>
      <c r="AE159" s="20"/>
      <c r="AF159" s="20"/>
      <c r="AG159" s="20"/>
      <c r="AH159" s="20"/>
      <c r="AI159" s="20"/>
      <c r="AJ159" s="20"/>
      <c r="AK159" s="20"/>
      <c r="AL159" s="20"/>
      <c r="AM159" s="20"/>
      <c r="AN159" s="20"/>
      <c r="AO159" s="20"/>
      <c r="AP159" s="20"/>
      <c r="AQ159" s="89"/>
      <c r="AR159" s="89"/>
      <c r="AS159" s="161"/>
      <c r="AT159" s="161"/>
      <c r="AU159" s="161"/>
      <c r="AV159" s="28"/>
    </row>
    <row r="160" spans="1:48" x14ac:dyDescent="0.25">
      <c r="A160" s="101">
        <f>'Input Volunteers'!A159</f>
        <v>0</v>
      </c>
      <c r="B160" s="100"/>
      <c r="C160" s="20"/>
      <c r="D160" s="20"/>
      <c r="E160" s="20"/>
      <c r="F160" s="20"/>
      <c r="G160" s="20"/>
      <c r="H160" s="29">
        <f t="shared" si="6"/>
        <v>0</v>
      </c>
      <c r="I160" s="20">
        <f t="shared" si="8"/>
        <v>0</v>
      </c>
      <c r="J160" s="20"/>
      <c r="K160" s="20"/>
      <c r="L160" s="20"/>
      <c r="M160" s="20"/>
      <c r="N160" s="20"/>
      <c r="O160" s="20"/>
      <c r="P160" s="20"/>
      <c r="Q160" s="20"/>
      <c r="R160" s="20"/>
      <c r="S160" s="20"/>
      <c r="T160" s="20"/>
      <c r="U160" s="20">
        <f>'Client contacts'!B160</f>
        <v>0</v>
      </c>
      <c r="V160" s="20">
        <f t="shared" si="7"/>
        <v>0</v>
      </c>
      <c r="W160" s="20"/>
      <c r="X160" s="20"/>
      <c r="Y160" s="20"/>
      <c r="Z160" s="20"/>
      <c r="AA160" s="20"/>
      <c r="AB160" s="20"/>
      <c r="AC160" s="20"/>
      <c r="AD160" s="20"/>
      <c r="AE160" s="20"/>
      <c r="AF160" s="20"/>
      <c r="AG160" s="20"/>
      <c r="AH160" s="20"/>
      <c r="AI160" s="20"/>
      <c r="AJ160" s="20"/>
      <c r="AK160" s="20"/>
      <c r="AL160" s="20"/>
      <c r="AM160" s="20"/>
      <c r="AN160" s="20"/>
      <c r="AO160" s="20"/>
      <c r="AP160" s="20"/>
      <c r="AQ160" s="89"/>
      <c r="AR160" s="89"/>
      <c r="AS160" s="161"/>
      <c r="AT160" s="161"/>
      <c r="AU160" s="161"/>
      <c r="AV160" s="28"/>
    </row>
    <row r="161" spans="1:48" x14ac:dyDescent="0.25">
      <c r="A161" s="101">
        <f>'Input Volunteers'!A160</f>
        <v>0</v>
      </c>
      <c r="B161" s="100"/>
      <c r="C161" s="20"/>
      <c r="D161" s="20"/>
      <c r="E161" s="20"/>
      <c r="F161" s="20"/>
      <c r="G161" s="20"/>
      <c r="H161" s="29">
        <f t="shared" si="6"/>
        <v>0</v>
      </c>
      <c r="I161" s="20">
        <f t="shared" si="8"/>
        <v>0</v>
      </c>
      <c r="J161" s="20"/>
      <c r="K161" s="20"/>
      <c r="L161" s="20"/>
      <c r="M161" s="20"/>
      <c r="N161" s="20"/>
      <c r="O161" s="20"/>
      <c r="P161" s="20"/>
      <c r="Q161" s="20"/>
      <c r="R161" s="20"/>
      <c r="S161" s="20"/>
      <c r="T161" s="20"/>
      <c r="U161" s="20">
        <f>'Client contacts'!B161</f>
        <v>0</v>
      </c>
      <c r="V161" s="20">
        <f t="shared" si="7"/>
        <v>0</v>
      </c>
      <c r="W161" s="20"/>
      <c r="X161" s="20"/>
      <c r="Y161" s="20"/>
      <c r="Z161" s="20"/>
      <c r="AA161" s="20"/>
      <c r="AB161" s="20"/>
      <c r="AC161" s="20"/>
      <c r="AD161" s="20"/>
      <c r="AE161" s="20"/>
      <c r="AF161" s="20"/>
      <c r="AG161" s="20"/>
      <c r="AH161" s="20"/>
      <c r="AI161" s="20"/>
      <c r="AJ161" s="20"/>
      <c r="AK161" s="20"/>
      <c r="AL161" s="20"/>
      <c r="AM161" s="20"/>
      <c r="AN161" s="20"/>
      <c r="AO161" s="20"/>
      <c r="AP161" s="20"/>
      <c r="AQ161" s="89"/>
      <c r="AR161" s="89"/>
      <c r="AS161" s="161"/>
      <c r="AT161" s="161"/>
      <c r="AU161" s="161"/>
      <c r="AV161" s="28"/>
    </row>
    <row r="162" spans="1:48" x14ac:dyDescent="0.25">
      <c r="A162" s="101">
        <f>'Input Volunteers'!A161</f>
        <v>0</v>
      </c>
      <c r="B162" s="100"/>
      <c r="C162" s="20"/>
      <c r="D162" s="20"/>
      <c r="E162" s="20"/>
      <c r="F162" s="20"/>
      <c r="G162" s="20"/>
      <c r="H162" s="29">
        <f t="shared" si="6"/>
        <v>0</v>
      </c>
      <c r="I162" s="20">
        <f t="shared" si="8"/>
        <v>0</v>
      </c>
      <c r="J162" s="20"/>
      <c r="K162" s="20"/>
      <c r="L162" s="20"/>
      <c r="M162" s="20"/>
      <c r="N162" s="20"/>
      <c r="O162" s="20"/>
      <c r="P162" s="20"/>
      <c r="Q162" s="20"/>
      <c r="R162" s="20"/>
      <c r="S162" s="20"/>
      <c r="T162" s="20"/>
      <c r="U162" s="20">
        <f>'Client contacts'!B162</f>
        <v>0</v>
      </c>
      <c r="V162" s="20">
        <f t="shared" si="7"/>
        <v>0</v>
      </c>
      <c r="W162" s="20"/>
      <c r="X162" s="20"/>
      <c r="Y162" s="20"/>
      <c r="Z162" s="20"/>
      <c r="AA162" s="20"/>
      <c r="AB162" s="20"/>
      <c r="AC162" s="20"/>
      <c r="AD162" s="20"/>
      <c r="AE162" s="20"/>
      <c r="AF162" s="20"/>
      <c r="AG162" s="20"/>
      <c r="AH162" s="20"/>
      <c r="AI162" s="20"/>
      <c r="AJ162" s="20"/>
      <c r="AK162" s="20"/>
      <c r="AL162" s="20"/>
      <c r="AM162" s="20"/>
      <c r="AN162" s="20"/>
      <c r="AO162" s="20"/>
      <c r="AP162" s="20"/>
      <c r="AQ162" s="89"/>
      <c r="AR162" s="89"/>
      <c r="AS162" s="161"/>
      <c r="AT162" s="161"/>
      <c r="AU162" s="161"/>
      <c r="AV162" s="28"/>
    </row>
    <row r="163" spans="1:48" x14ac:dyDescent="0.25">
      <c r="A163" s="101">
        <f>'Input Volunteers'!A162</f>
        <v>0</v>
      </c>
      <c r="B163" s="100"/>
      <c r="C163" s="20"/>
      <c r="D163" s="20"/>
      <c r="E163" s="20"/>
      <c r="F163" s="20"/>
      <c r="G163" s="20"/>
      <c r="H163" s="29">
        <f t="shared" si="6"/>
        <v>0</v>
      </c>
      <c r="I163" s="20">
        <f t="shared" si="8"/>
        <v>0</v>
      </c>
      <c r="J163" s="20"/>
      <c r="K163" s="20"/>
      <c r="L163" s="20"/>
      <c r="M163" s="20"/>
      <c r="N163" s="20"/>
      <c r="O163" s="20"/>
      <c r="P163" s="20"/>
      <c r="Q163" s="20"/>
      <c r="R163" s="20"/>
      <c r="S163" s="20"/>
      <c r="T163" s="20"/>
      <c r="U163" s="20">
        <f>'Client contacts'!B163</f>
        <v>0</v>
      </c>
      <c r="V163" s="20">
        <f t="shared" si="7"/>
        <v>0</v>
      </c>
      <c r="W163" s="20"/>
      <c r="X163" s="20"/>
      <c r="Y163" s="20"/>
      <c r="Z163" s="20"/>
      <c r="AA163" s="20"/>
      <c r="AB163" s="20"/>
      <c r="AC163" s="20"/>
      <c r="AD163" s="20"/>
      <c r="AE163" s="20"/>
      <c r="AF163" s="20"/>
      <c r="AG163" s="20"/>
      <c r="AH163" s="20"/>
      <c r="AI163" s="20"/>
      <c r="AJ163" s="20"/>
      <c r="AK163" s="20"/>
      <c r="AL163" s="20"/>
      <c r="AM163" s="20"/>
      <c r="AN163" s="20"/>
      <c r="AO163" s="20"/>
      <c r="AP163" s="20"/>
      <c r="AQ163" s="89"/>
      <c r="AR163" s="89"/>
      <c r="AS163" s="161"/>
      <c r="AT163" s="161"/>
      <c r="AU163" s="161"/>
      <c r="AV163" s="28"/>
    </row>
    <row r="164" spans="1:48" x14ac:dyDescent="0.25">
      <c r="A164" s="101">
        <f>'Input Volunteers'!A163</f>
        <v>0</v>
      </c>
      <c r="B164" s="100"/>
      <c r="C164" s="20"/>
      <c r="D164" s="20"/>
      <c r="E164" s="20"/>
      <c r="F164" s="20"/>
      <c r="G164" s="20"/>
      <c r="H164" s="29">
        <f t="shared" si="6"/>
        <v>0</v>
      </c>
      <c r="I164" s="20">
        <f t="shared" si="8"/>
        <v>0</v>
      </c>
      <c r="J164" s="20"/>
      <c r="K164" s="20"/>
      <c r="L164" s="20"/>
      <c r="M164" s="20"/>
      <c r="N164" s="20"/>
      <c r="O164" s="20"/>
      <c r="P164" s="20"/>
      <c r="Q164" s="20"/>
      <c r="R164" s="20"/>
      <c r="S164" s="20"/>
      <c r="T164" s="20"/>
      <c r="U164" s="20">
        <f>'Client contacts'!B164</f>
        <v>0</v>
      </c>
      <c r="V164" s="20">
        <f t="shared" si="7"/>
        <v>0</v>
      </c>
      <c r="W164" s="20"/>
      <c r="X164" s="20"/>
      <c r="Y164" s="20"/>
      <c r="Z164" s="20"/>
      <c r="AA164" s="20"/>
      <c r="AB164" s="20"/>
      <c r="AC164" s="20"/>
      <c r="AD164" s="20"/>
      <c r="AE164" s="20"/>
      <c r="AF164" s="20"/>
      <c r="AG164" s="20"/>
      <c r="AH164" s="20"/>
      <c r="AI164" s="20"/>
      <c r="AJ164" s="20"/>
      <c r="AK164" s="20"/>
      <c r="AL164" s="20"/>
      <c r="AM164" s="20"/>
      <c r="AN164" s="20"/>
      <c r="AO164" s="20"/>
      <c r="AP164" s="20"/>
      <c r="AQ164" s="89"/>
      <c r="AR164" s="89"/>
      <c r="AS164" s="161"/>
      <c r="AT164" s="161"/>
      <c r="AU164" s="161"/>
      <c r="AV164" s="28"/>
    </row>
    <row r="165" spans="1:48" x14ac:dyDescent="0.25">
      <c r="A165" s="101">
        <f>'Input Volunteers'!A164</f>
        <v>0</v>
      </c>
      <c r="B165" s="100"/>
      <c r="C165" s="20"/>
      <c r="D165" s="20"/>
      <c r="E165" s="20"/>
      <c r="F165" s="20"/>
      <c r="G165" s="20"/>
      <c r="H165" s="29">
        <f t="shared" si="6"/>
        <v>0</v>
      </c>
      <c r="I165" s="20">
        <f t="shared" si="8"/>
        <v>0</v>
      </c>
      <c r="J165" s="20"/>
      <c r="K165" s="20"/>
      <c r="L165" s="20"/>
      <c r="M165" s="20"/>
      <c r="N165" s="20"/>
      <c r="O165" s="20"/>
      <c r="P165" s="20"/>
      <c r="Q165" s="20"/>
      <c r="R165" s="20"/>
      <c r="S165" s="20"/>
      <c r="T165" s="20"/>
      <c r="U165" s="20">
        <f>'Client contacts'!B165</f>
        <v>0</v>
      </c>
      <c r="V165" s="20">
        <f t="shared" si="7"/>
        <v>0</v>
      </c>
      <c r="W165" s="20"/>
      <c r="X165" s="20"/>
      <c r="Y165" s="20"/>
      <c r="Z165" s="20"/>
      <c r="AA165" s="20"/>
      <c r="AB165" s="20"/>
      <c r="AC165" s="20"/>
      <c r="AD165" s="20"/>
      <c r="AE165" s="20"/>
      <c r="AF165" s="20"/>
      <c r="AG165" s="20"/>
      <c r="AH165" s="20"/>
      <c r="AI165" s="20"/>
      <c r="AJ165" s="20"/>
      <c r="AK165" s="20"/>
      <c r="AL165" s="20"/>
      <c r="AM165" s="20"/>
      <c r="AN165" s="20"/>
      <c r="AO165" s="20"/>
      <c r="AP165" s="20"/>
      <c r="AQ165" s="89"/>
      <c r="AR165" s="89"/>
      <c r="AS165" s="161"/>
      <c r="AT165" s="161"/>
      <c r="AU165" s="161"/>
      <c r="AV165" s="28"/>
    </row>
    <row r="166" spans="1:48" x14ac:dyDescent="0.25">
      <c r="A166" s="101">
        <f>'Input Volunteers'!A165</f>
        <v>0</v>
      </c>
      <c r="B166" s="100"/>
      <c r="C166" s="20"/>
      <c r="D166" s="20"/>
      <c r="E166" s="20"/>
      <c r="F166" s="20"/>
      <c r="G166" s="20"/>
      <c r="H166" s="29">
        <f t="shared" si="6"/>
        <v>0</v>
      </c>
      <c r="I166" s="20">
        <f t="shared" si="8"/>
        <v>0</v>
      </c>
      <c r="J166" s="20"/>
      <c r="K166" s="20"/>
      <c r="L166" s="20"/>
      <c r="M166" s="20"/>
      <c r="N166" s="20"/>
      <c r="O166" s="20"/>
      <c r="P166" s="20"/>
      <c r="Q166" s="20"/>
      <c r="R166" s="20"/>
      <c r="S166" s="20"/>
      <c r="T166" s="20"/>
      <c r="U166" s="20">
        <f>'Client contacts'!B166</f>
        <v>0</v>
      </c>
      <c r="V166" s="20">
        <f t="shared" si="7"/>
        <v>0</v>
      </c>
      <c r="W166" s="20"/>
      <c r="X166" s="20"/>
      <c r="Y166" s="20"/>
      <c r="Z166" s="20"/>
      <c r="AA166" s="20"/>
      <c r="AB166" s="20"/>
      <c r="AC166" s="20"/>
      <c r="AD166" s="20"/>
      <c r="AE166" s="20"/>
      <c r="AF166" s="20"/>
      <c r="AG166" s="20"/>
      <c r="AH166" s="20"/>
      <c r="AI166" s="20"/>
      <c r="AJ166" s="20"/>
      <c r="AK166" s="20"/>
      <c r="AL166" s="20"/>
      <c r="AM166" s="20"/>
      <c r="AN166" s="20"/>
      <c r="AO166" s="20"/>
      <c r="AP166" s="20"/>
      <c r="AQ166" s="89"/>
      <c r="AR166" s="89"/>
      <c r="AS166" s="161"/>
      <c r="AT166" s="161"/>
      <c r="AU166" s="161"/>
      <c r="AV166" s="28"/>
    </row>
    <row r="167" spans="1:48" x14ac:dyDescent="0.25">
      <c r="A167" s="101">
        <f>'Input Volunteers'!A166</f>
        <v>0</v>
      </c>
      <c r="B167" s="100"/>
      <c r="C167" s="20"/>
      <c r="D167" s="20"/>
      <c r="E167" s="20"/>
      <c r="F167" s="20"/>
      <c r="G167" s="20"/>
      <c r="H167" s="29">
        <f t="shared" si="6"/>
        <v>0</v>
      </c>
      <c r="I167" s="20">
        <f t="shared" si="8"/>
        <v>0</v>
      </c>
      <c r="J167" s="20"/>
      <c r="K167" s="20"/>
      <c r="L167" s="20"/>
      <c r="M167" s="20"/>
      <c r="N167" s="20"/>
      <c r="O167" s="20"/>
      <c r="P167" s="20"/>
      <c r="Q167" s="20"/>
      <c r="R167" s="20"/>
      <c r="S167" s="20"/>
      <c r="T167" s="20"/>
      <c r="U167" s="20">
        <f>'Client contacts'!B167</f>
        <v>0</v>
      </c>
      <c r="V167" s="20">
        <f t="shared" si="7"/>
        <v>0</v>
      </c>
      <c r="W167" s="20"/>
      <c r="X167" s="20"/>
      <c r="Y167" s="20"/>
      <c r="Z167" s="20"/>
      <c r="AA167" s="20"/>
      <c r="AB167" s="20"/>
      <c r="AC167" s="20"/>
      <c r="AD167" s="20"/>
      <c r="AE167" s="20"/>
      <c r="AF167" s="20"/>
      <c r="AG167" s="20"/>
      <c r="AH167" s="20"/>
      <c r="AI167" s="20"/>
      <c r="AJ167" s="20"/>
      <c r="AK167" s="20"/>
      <c r="AL167" s="20"/>
      <c r="AM167" s="20"/>
      <c r="AN167" s="20"/>
      <c r="AO167" s="20"/>
      <c r="AP167" s="20"/>
      <c r="AQ167" s="89"/>
      <c r="AR167" s="89"/>
      <c r="AS167" s="161"/>
      <c r="AT167" s="161"/>
      <c r="AU167" s="161"/>
      <c r="AV167" s="28"/>
    </row>
    <row r="168" spans="1:48" x14ac:dyDescent="0.25">
      <c r="A168" s="101">
        <f>'Input Volunteers'!A167</f>
        <v>0</v>
      </c>
      <c r="B168" s="100"/>
      <c r="C168" s="20"/>
      <c r="D168" s="20"/>
      <c r="E168" s="20"/>
      <c r="F168" s="20"/>
      <c r="G168" s="20"/>
      <c r="H168" s="29">
        <f t="shared" si="6"/>
        <v>0</v>
      </c>
      <c r="I168" s="20">
        <f t="shared" si="8"/>
        <v>0</v>
      </c>
      <c r="J168" s="20"/>
      <c r="K168" s="20"/>
      <c r="L168" s="20"/>
      <c r="M168" s="20"/>
      <c r="N168" s="20"/>
      <c r="O168" s="20"/>
      <c r="P168" s="20"/>
      <c r="Q168" s="20"/>
      <c r="R168" s="20"/>
      <c r="S168" s="20"/>
      <c r="T168" s="20"/>
      <c r="U168" s="20">
        <f>'Client contacts'!B168</f>
        <v>0</v>
      </c>
      <c r="V168" s="20">
        <f t="shared" si="7"/>
        <v>0</v>
      </c>
      <c r="W168" s="20"/>
      <c r="X168" s="20"/>
      <c r="Y168" s="20"/>
      <c r="Z168" s="20"/>
      <c r="AA168" s="20"/>
      <c r="AB168" s="20"/>
      <c r="AC168" s="20"/>
      <c r="AD168" s="20"/>
      <c r="AE168" s="20"/>
      <c r="AF168" s="20"/>
      <c r="AG168" s="20"/>
      <c r="AH168" s="20"/>
      <c r="AI168" s="20"/>
      <c r="AJ168" s="20"/>
      <c r="AK168" s="20"/>
      <c r="AL168" s="20"/>
      <c r="AM168" s="20"/>
      <c r="AN168" s="20"/>
      <c r="AO168" s="20"/>
      <c r="AP168" s="20"/>
      <c r="AQ168" s="89"/>
      <c r="AR168" s="89"/>
      <c r="AS168" s="161"/>
      <c r="AT168" s="161"/>
      <c r="AU168" s="161"/>
      <c r="AV168" s="28"/>
    </row>
    <row r="169" spans="1:48" x14ac:dyDescent="0.25">
      <c r="A169" s="101">
        <f>'Input Volunteers'!A168</f>
        <v>0</v>
      </c>
      <c r="B169" s="100"/>
      <c r="C169" s="20"/>
      <c r="D169" s="20"/>
      <c r="E169" s="20"/>
      <c r="F169" s="20"/>
      <c r="G169" s="20"/>
      <c r="H169" s="29">
        <f t="shared" si="6"/>
        <v>0</v>
      </c>
      <c r="I169" s="20">
        <f t="shared" si="8"/>
        <v>0</v>
      </c>
      <c r="J169" s="20"/>
      <c r="K169" s="20"/>
      <c r="L169" s="20"/>
      <c r="M169" s="20"/>
      <c r="N169" s="20"/>
      <c r="O169" s="20"/>
      <c r="P169" s="20"/>
      <c r="Q169" s="20"/>
      <c r="R169" s="20"/>
      <c r="S169" s="20"/>
      <c r="T169" s="20"/>
      <c r="U169" s="20"/>
      <c r="V169" s="20">
        <f t="shared" si="7"/>
        <v>0</v>
      </c>
      <c r="W169" s="20"/>
      <c r="X169" s="20"/>
      <c r="Y169" s="20"/>
      <c r="Z169" s="20"/>
      <c r="AA169" s="20"/>
      <c r="AB169" s="20"/>
      <c r="AC169" s="20"/>
      <c r="AD169" s="20"/>
      <c r="AE169" s="20"/>
      <c r="AF169" s="20"/>
      <c r="AG169" s="20"/>
      <c r="AH169" s="20"/>
      <c r="AI169" s="20"/>
      <c r="AJ169" s="20"/>
      <c r="AK169" s="20"/>
      <c r="AL169" s="20"/>
      <c r="AM169" s="20"/>
      <c r="AN169" s="20"/>
      <c r="AO169" s="20"/>
      <c r="AP169" s="20"/>
      <c r="AQ169" s="89"/>
      <c r="AR169" s="89"/>
      <c r="AS169" s="161"/>
      <c r="AT169" s="161"/>
      <c r="AU169" s="161"/>
      <c r="AV169" s="28"/>
    </row>
    <row r="170" spans="1:48" x14ac:dyDescent="0.25">
      <c r="A170" s="101">
        <f>'Input Volunteers'!A169</f>
        <v>0</v>
      </c>
      <c r="B170" s="100"/>
      <c r="C170" s="20"/>
      <c r="D170" s="20"/>
      <c r="E170" s="20"/>
      <c r="F170" s="20"/>
      <c r="G170" s="20"/>
      <c r="H170" s="29">
        <f t="shared" si="6"/>
        <v>0</v>
      </c>
      <c r="I170" s="20">
        <f t="shared" si="8"/>
        <v>0</v>
      </c>
      <c r="J170" s="20"/>
      <c r="K170" s="20"/>
      <c r="L170" s="20"/>
      <c r="M170" s="20"/>
      <c r="N170" s="20"/>
      <c r="O170" s="20"/>
      <c r="P170" s="20"/>
      <c r="Q170" s="20"/>
      <c r="R170" s="20"/>
      <c r="S170" s="20"/>
      <c r="T170" s="20"/>
      <c r="U170" s="20"/>
      <c r="V170" s="20">
        <f t="shared" si="7"/>
        <v>0</v>
      </c>
      <c r="W170" s="20"/>
      <c r="X170" s="20"/>
      <c r="Y170" s="20"/>
      <c r="Z170" s="20"/>
      <c r="AA170" s="20"/>
      <c r="AB170" s="20"/>
      <c r="AC170" s="20"/>
      <c r="AD170" s="20"/>
      <c r="AE170" s="20"/>
      <c r="AF170" s="20"/>
      <c r="AG170" s="20"/>
      <c r="AH170" s="20"/>
      <c r="AI170" s="20"/>
      <c r="AJ170" s="20"/>
      <c r="AK170" s="20"/>
      <c r="AL170" s="20"/>
      <c r="AM170" s="20"/>
      <c r="AN170" s="20"/>
      <c r="AO170" s="20"/>
      <c r="AP170" s="20"/>
      <c r="AQ170" s="89"/>
      <c r="AR170" s="89"/>
      <c r="AS170" s="161"/>
      <c r="AT170" s="161"/>
      <c r="AU170" s="161"/>
      <c r="AV170" s="28"/>
    </row>
    <row r="171" spans="1:48" x14ac:dyDescent="0.25">
      <c r="A171" s="101">
        <f>'Input Volunteers'!A170</f>
        <v>0</v>
      </c>
      <c r="B171" s="100"/>
      <c r="C171" s="20"/>
      <c r="D171" s="20"/>
      <c r="E171" s="20"/>
      <c r="F171" s="20"/>
      <c r="G171" s="20"/>
      <c r="H171" s="29">
        <f t="shared" si="6"/>
        <v>0</v>
      </c>
      <c r="I171" s="20">
        <f t="shared" si="8"/>
        <v>0</v>
      </c>
      <c r="J171" s="20"/>
      <c r="K171" s="20"/>
      <c r="L171" s="20"/>
      <c r="M171" s="20"/>
      <c r="N171" s="20"/>
      <c r="O171" s="20"/>
      <c r="P171" s="20"/>
      <c r="Q171" s="20"/>
      <c r="R171" s="20"/>
      <c r="S171" s="20"/>
      <c r="T171" s="20"/>
      <c r="U171" s="20"/>
      <c r="V171" s="20">
        <f t="shared" si="7"/>
        <v>0</v>
      </c>
      <c r="W171" s="20"/>
      <c r="X171" s="20"/>
      <c r="Y171" s="20"/>
      <c r="Z171" s="20"/>
      <c r="AA171" s="20"/>
      <c r="AB171" s="20"/>
      <c r="AC171" s="20"/>
      <c r="AD171" s="20"/>
      <c r="AE171" s="20"/>
      <c r="AF171" s="20"/>
      <c r="AG171" s="20"/>
      <c r="AH171" s="20"/>
      <c r="AI171" s="20"/>
      <c r="AJ171" s="20"/>
      <c r="AK171" s="20"/>
      <c r="AL171" s="20"/>
      <c r="AM171" s="20"/>
      <c r="AN171" s="20"/>
      <c r="AO171" s="20"/>
      <c r="AP171" s="20"/>
      <c r="AQ171" s="89"/>
      <c r="AR171" s="89"/>
      <c r="AS171" s="161"/>
      <c r="AT171" s="161"/>
      <c r="AU171" s="161"/>
      <c r="AV171" s="28"/>
    </row>
    <row r="172" spans="1:48" x14ac:dyDescent="0.25">
      <c r="A172" s="101">
        <f>'Input Volunteers'!A171</f>
        <v>0</v>
      </c>
      <c r="B172" s="100"/>
      <c r="C172" s="20"/>
      <c r="D172" s="20"/>
      <c r="E172" s="20"/>
      <c r="F172" s="20"/>
      <c r="G172" s="20"/>
      <c r="H172" s="29">
        <f t="shared" si="6"/>
        <v>0</v>
      </c>
      <c r="I172" s="20">
        <f t="shared" si="8"/>
        <v>0</v>
      </c>
      <c r="J172" s="20"/>
      <c r="K172" s="20"/>
      <c r="L172" s="20"/>
      <c r="M172" s="20"/>
      <c r="N172" s="20"/>
      <c r="O172" s="20"/>
      <c r="P172" s="20"/>
      <c r="Q172" s="20"/>
      <c r="R172" s="20"/>
      <c r="S172" s="20"/>
      <c r="T172" s="20"/>
      <c r="U172" s="20"/>
      <c r="V172" s="20">
        <f t="shared" si="7"/>
        <v>0</v>
      </c>
      <c r="W172" s="20"/>
      <c r="X172" s="20"/>
      <c r="Y172" s="20"/>
      <c r="Z172" s="20"/>
      <c r="AA172" s="20"/>
      <c r="AB172" s="20"/>
      <c r="AC172" s="20"/>
      <c r="AD172" s="20"/>
      <c r="AE172" s="20"/>
      <c r="AF172" s="20"/>
      <c r="AG172" s="20"/>
      <c r="AH172" s="20"/>
      <c r="AI172" s="20"/>
      <c r="AJ172" s="20"/>
      <c r="AK172" s="20"/>
      <c r="AL172" s="20"/>
      <c r="AM172" s="20"/>
      <c r="AN172" s="20"/>
      <c r="AO172" s="20"/>
      <c r="AP172" s="20"/>
      <c r="AQ172" s="89"/>
      <c r="AR172" s="89"/>
      <c r="AS172" s="161"/>
      <c r="AT172" s="161"/>
      <c r="AU172" s="161"/>
      <c r="AV172" s="28"/>
    </row>
    <row r="173" spans="1:48" x14ac:dyDescent="0.25">
      <c r="A173" s="101">
        <f>'Input Volunteers'!A172</f>
        <v>0</v>
      </c>
      <c r="B173" s="100"/>
      <c r="C173" s="20"/>
      <c r="D173" s="20"/>
      <c r="E173" s="20"/>
      <c r="F173" s="20"/>
      <c r="G173" s="20"/>
      <c r="H173" s="29">
        <f t="shared" si="6"/>
        <v>0</v>
      </c>
      <c r="I173" s="20">
        <f t="shared" si="8"/>
        <v>0</v>
      </c>
      <c r="J173" s="20"/>
      <c r="K173" s="20"/>
      <c r="L173" s="20"/>
      <c r="M173" s="20"/>
      <c r="N173" s="20"/>
      <c r="O173" s="20"/>
      <c r="P173" s="20"/>
      <c r="Q173" s="20"/>
      <c r="R173" s="20"/>
      <c r="S173" s="20"/>
      <c r="T173" s="20"/>
      <c r="U173" s="20"/>
      <c r="V173" s="20">
        <f t="shared" si="7"/>
        <v>0</v>
      </c>
      <c r="W173" s="20"/>
      <c r="X173" s="20"/>
      <c r="Y173" s="20"/>
      <c r="Z173" s="20"/>
      <c r="AA173" s="20"/>
      <c r="AB173" s="20"/>
      <c r="AC173" s="20"/>
      <c r="AD173" s="20"/>
      <c r="AE173" s="20"/>
      <c r="AF173" s="20"/>
      <c r="AG173" s="20"/>
      <c r="AH173" s="20"/>
      <c r="AI173" s="20"/>
      <c r="AJ173" s="20"/>
      <c r="AK173" s="20"/>
      <c r="AL173" s="20"/>
      <c r="AM173" s="20"/>
      <c r="AN173" s="20"/>
      <c r="AO173" s="20"/>
      <c r="AP173" s="20"/>
      <c r="AQ173" s="89"/>
      <c r="AR173" s="89"/>
      <c r="AS173" s="161"/>
      <c r="AT173" s="161"/>
      <c r="AU173" s="161"/>
      <c r="AV173" s="28"/>
    </row>
    <row r="174" spans="1:48" x14ac:dyDescent="0.25">
      <c r="A174" s="101">
        <f>'Input Volunteers'!A173</f>
        <v>0</v>
      </c>
      <c r="B174" s="100"/>
      <c r="C174" s="20"/>
      <c r="D174" s="20"/>
      <c r="E174" s="20"/>
      <c r="F174" s="20"/>
      <c r="G174" s="20"/>
      <c r="H174" s="29">
        <f t="shared" si="6"/>
        <v>0</v>
      </c>
      <c r="I174" s="20">
        <f t="shared" si="8"/>
        <v>0</v>
      </c>
      <c r="J174" s="20"/>
      <c r="K174" s="20"/>
      <c r="L174" s="20"/>
      <c r="M174" s="20"/>
      <c r="N174" s="20"/>
      <c r="O174" s="20"/>
      <c r="P174" s="20"/>
      <c r="Q174" s="20"/>
      <c r="R174" s="20"/>
      <c r="S174" s="20"/>
      <c r="T174" s="20"/>
      <c r="U174" s="20"/>
      <c r="V174" s="20">
        <f t="shared" si="7"/>
        <v>0</v>
      </c>
      <c r="W174" s="20"/>
      <c r="X174" s="20"/>
      <c r="Y174" s="20"/>
      <c r="Z174" s="20"/>
      <c r="AA174" s="20"/>
      <c r="AB174" s="20"/>
      <c r="AC174" s="20"/>
      <c r="AD174" s="20"/>
      <c r="AE174" s="20"/>
      <c r="AF174" s="20"/>
      <c r="AG174" s="20"/>
      <c r="AH174" s="20"/>
      <c r="AI174" s="20"/>
      <c r="AJ174" s="20"/>
      <c r="AK174" s="20"/>
      <c r="AL174" s="20"/>
      <c r="AM174" s="20"/>
      <c r="AN174" s="20"/>
      <c r="AO174" s="20"/>
      <c r="AP174" s="20"/>
      <c r="AQ174" s="89"/>
      <c r="AR174" s="89"/>
      <c r="AS174" s="161"/>
      <c r="AT174" s="161"/>
      <c r="AU174" s="161"/>
      <c r="AV174" s="28"/>
    </row>
    <row r="175" spans="1:48" x14ac:dyDescent="0.25">
      <c r="A175" s="101">
        <f>'Input Volunteers'!A174</f>
        <v>0</v>
      </c>
      <c r="B175" s="100"/>
      <c r="C175" s="20"/>
      <c r="D175" s="20"/>
      <c r="E175" s="20"/>
      <c r="F175" s="20"/>
      <c r="G175" s="20"/>
      <c r="H175" s="29">
        <f t="shared" si="6"/>
        <v>0</v>
      </c>
      <c r="I175" s="20">
        <f t="shared" si="8"/>
        <v>0</v>
      </c>
      <c r="J175" s="20"/>
      <c r="K175" s="20"/>
      <c r="L175" s="20"/>
      <c r="M175" s="20"/>
      <c r="N175" s="20"/>
      <c r="O175" s="20"/>
      <c r="P175" s="20"/>
      <c r="Q175" s="20"/>
      <c r="R175" s="20"/>
      <c r="S175" s="20"/>
      <c r="T175" s="20"/>
      <c r="U175" s="20"/>
      <c r="V175" s="20">
        <f t="shared" si="7"/>
        <v>0</v>
      </c>
      <c r="W175" s="20"/>
      <c r="X175" s="20"/>
      <c r="Y175" s="20"/>
      <c r="Z175" s="20"/>
      <c r="AA175" s="20"/>
      <c r="AB175" s="20"/>
      <c r="AC175" s="20"/>
      <c r="AD175" s="20"/>
      <c r="AE175" s="20"/>
      <c r="AF175" s="20"/>
      <c r="AG175" s="20"/>
      <c r="AH175" s="20"/>
      <c r="AI175" s="20"/>
      <c r="AJ175" s="20"/>
      <c r="AK175" s="20"/>
      <c r="AL175" s="20"/>
      <c r="AM175" s="20"/>
      <c r="AN175" s="20"/>
      <c r="AO175" s="20"/>
      <c r="AP175" s="20"/>
      <c r="AQ175" s="89"/>
      <c r="AR175" s="89"/>
      <c r="AS175" s="161"/>
      <c r="AT175" s="161"/>
      <c r="AU175" s="161"/>
      <c r="AV175" s="28"/>
    </row>
    <row r="176" spans="1:48" x14ac:dyDescent="0.25">
      <c r="A176" s="101">
        <f>'Input Volunteers'!A175</f>
        <v>0</v>
      </c>
      <c r="B176" s="100"/>
      <c r="C176" s="20"/>
      <c r="D176" s="20"/>
      <c r="E176" s="20"/>
      <c r="F176" s="20"/>
      <c r="G176" s="20"/>
      <c r="H176" s="29">
        <f t="shared" si="6"/>
        <v>0</v>
      </c>
      <c r="I176" s="20">
        <f t="shared" ref="I176:I239" si="9">H176</f>
        <v>0</v>
      </c>
      <c r="J176" s="20"/>
      <c r="K176" s="20"/>
      <c r="L176" s="20"/>
      <c r="M176" s="20"/>
      <c r="N176" s="20"/>
      <c r="O176" s="20"/>
      <c r="P176" s="20"/>
      <c r="Q176" s="20"/>
      <c r="R176" s="20"/>
      <c r="S176" s="20"/>
      <c r="T176" s="20"/>
      <c r="U176" s="20"/>
      <c r="V176" s="20">
        <f t="shared" si="7"/>
        <v>0</v>
      </c>
      <c r="W176" s="20"/>
      <c r="X176" s="20"/>
      <c r="Y176" s="20"/>
      <c r="Z176" s="20"/>
      <c r="AA176" s="20"/>
      <c r="AB176" s="20"/>
      <c r="AC176" s="20"/>
      <c r="AD176" s="20"/>
      <c r="AE176" s="20"/>
      <c r="AF176" s="20"/>
      <c r="AG176" s="20"/>
      <c r="AH176" s="20"/>
      <c r="AI176" s="20"/>
      <c r="AJ176" s="20"/>
      <c r="AK176" s="20"/>
      <c r="AL176" s="20"/>
      <c r="AM176" s="20"/>
      <c r="AN176" s="20"/>
      <c r="AO176" s="20"/>
      <c r="AP176" s="20"/>
      <c r="AQ176" s="89"/>
      <c r="AR176" s="89"/>
      <c r="AS176" s="161"/>
      <c r="AT176" s="161"/>
      <c r="AU176" s="161"/>
      <c r="AV176" s="28"/>
    </row>
    <row r="177" spans="1:48" x14ac:dyDescent="0.25">
      <c r="A177" s="101">
        <f>'Input Volunteers'!A176</f>
        <v>0</v>
      </c>
      <c r="B177" s="100"/>
      <c r="C177" s="20"/>
      <c r="D177" s="20"/>
      <c r="E177" s="20"/>
      <c r="F177" s="20"/>
      <c r="G177" s="20"/>
      <c r="H177" s="29">
        <f t="shared" ref="H177:H240" si="10">SUM(C177:G177)</f>
        <v>0</v>
      </c>
      <c r="I177" s="20">
        <f t="shared" si="9"/>
        <v>0</v>
      </c>
      <c r="J177" s="20"/>
      <c r="K177" s="20"/>
      <c r="L177" s="20"/>
      <c r="M177" s="20"/>
      <c r="N177" s="20"/>
      <c r="O177" s="20"/>
      <c r="P177" s="20"/>
      <c r="Q177" s="20"/>
      <c r="R177" s="20"/>
      <c r="S177" s="20"/>
      <c r="T177" s="20"/>
      <c r="U177" s="20"/>
      <c r="V177" s="20">
        <f t="shared" si="7"/>
        <v>0</v>
      </c>
      <c r="W177" s="20"/>
      <c r="X177" s="20"/>
      <c r="Y177" s="20"/>
      <c r="Z177" s="20"/>
      <c r="AA177" s="20"/>
      <c r="AB177" s="20"/>
      <c r="AC177" s="20"/>
      <c r="AD177" s="20"/>
      <c r="AE177" s="20"/>
      <c r="AF177" s="20"/>
      <c r="AG177" s="20"/>
      <c r="AH177" s="20"/>
      <c r="AI177" s="20"/>
      <c r="AJ177" s="20"/>
      <c r="AK177" s="20"/>
      <c r="AL177" s="20"/>
      <c r="AM177" s="20"/>
      <c r="AN177" s="20"/>
      <c r="AO177" s="20"/>
      <c r="AP177" s="20"/>
      <c r="AQ177" s="89"/>
      <c r="AR177" s="89"/>
      <c r="AS177" s="161"/>
      <c r="AT177" s="161"/>
      <c r="AU177" s="161"/>
      <c r="AV177" s="28"/>
    </row>
    <row r="178" spans="1:48" x14ac:dyDescent="0.25">
      <c r="A178" s="101">
        <f>'Input Volunteers'!A177</f>
        <v>0</v>
      </c>
      <c r="B178" s="100"/>
      <c r="C178" s="20"/>
      <c r="D178" s="20"/>
      <c r="E178" s="20"/>
      <c r="F178" s="20"/>
      <c r="G178" s="20"/>
      <c r="H178" s="29">
        <f t="shared" si="10"/>
        <v>0</v>
      </c>
      <c r="I178" s="20">
        <f t="shared" si="9"/>
        <v>0</v>
      </c>
      <c r="J178" s="20"/>
      <c r="K178" s="20"/>
      <c r="L178" s="20"/>
      <c r="M178" s="20"/>
      <c r="N178" s="20"/>
      <c r="O178" s="20"/>
      <c r="P178" s="20"/>
      <c r="Q178" s="20"/>
      <c r="R178" s="20"/>
      <c r="S178" s="20"/>
      <c r="T178" s="20"/>
      <c r="U178" s="20"/>
      <c r="V178" s="20">
        <f t="shared" si="7"/>
        <v>0</v>
      </c>
      <c r="W178" s="20"/>
      <c r="X178" s="20"/>
      <c r="Y178" s="20"/>
      <c r="Z178" s="20"/>
      <c r="AA178" s="20"/>
      <c r="AB178" s="20"/>
      <c r="AC178" s="20"/>
      <c r="AD178" s="20"/>
      <c r="AE178" s="20"/>
      <c r="AF178" s="20"/>
      <c r="AG178" s="20"/>
      <c r="AH178" s="20"/>
      <c r="AI178" s="20"/>
      <c r="AJ178" s="20"/>
      <c r="AK178" s="20"/>
      <c r="AL178" s="20"/>
      <c r="AM178" s="20"/>
      <c r="AN178" s="20"/>
      <c r="AO178" s="20"/>
      <c r="AP178" s="20"/>
      <c r="AQ178" s="89"/>
      <c r="AR178" s="89"/>
      <c r="AS178" s="161"/>
      <c r="AT178" s="161"/>
      <c r="AU178" s="161"/>
      <c r="AV178" s="28"/>
    </row>
    <row r="179" spans="1:48" x14ac:dyDescent="0.25">
      <c r="A179" s="101">
        <f>'Input Volunteers'!A178</f>
        <v>0</v>
      </c>
      <c r="B179" s="100"/>
      <c r="C179" s="20"/>
      <c r="D179" s="20"/>
      <c r="E179" s="20"/>
      <c r="F179" s="20"/>
      <c r="G179" s="20"/>
      <c r="H179" s="29">
        <f t="shared" si="10"/>
        <v>0</v>
      </c>
      <c r="I179" s="20">
        <f t="shared" si="9"/>
        <v>0</v>
      </c>
      <c r="J179" s="20"/>
      <c r="K179" s="20"/>
      <c r="L179" s="20"/>
      <c r="M179" s="20"/>
      <c r="N179" s="20"/>
      <c r="O179" s="20"/>
      <c r="P179" s="20"/>
      <c r="Q179" s="20"/>
      <c r="R179" s="20"/>
      <c r="S179" s="20"/>
      <c r="T179" s="20"/>
      <c r="U179" s="20"/>
      <c r="V179" s="20">
        <f t="shared" si="7"/>
        <v>0</v>
      </c>
      <c r="W179" s="20"/>
      <c r="X179" s="20"/>
      <c r="Y179" s="20"/>
      <c r="Z179" s="20"/>
      <c r="AA179" s="20"/>
      <c r="AB179" s="20"/>
      <c r="AC179" s="20"/>
      <c r="AD179" s="20"/>
      <c r="AE179" s="20"/>
      <c r="AF179" s="20"/>
      <c r="AG179" s="20"/>
      <c r="AH179" s="20"/>
      <c r="AI179" s="20"/>
      <c r="AJ179" s="20"/>
      <c r="AK179" s="20"/>
      <c r="AL179" s="20"/>
      <c r="AM179" s="20"/>
      <c r="AN179" s="20"/>
      <c r="AO179" s="20"/>
      <c r="AP179" s="20"/>
      <c r="AQ179" s="89"/>
      <c r="AR179" s="89"/>
      <c r="AS179" s="161"/>
      <c r="AT179" s="161"/>
      <c r="AU179" s="161"/>
      <c r="AV179" s="28"/>
    </row>
    <row r="180" spans="1:48" x14ac:dyDescent="0.25">
      <c r="A180" s="101">
        <f>'Input Volunteers'!A179</f>
        <v>0</v>
      </c>
      <c r="B180" s="100"/>
      <c r="C180" s="20"/>
      <c r="D180" s="20"/>
      <c r="E180" s="20"/>
      <c r="F180" s="20"/>
      <c r="G180" s="20"/>
      <c r="H180" s="29">
        <f t="shared" si="10"/>
        <v>0</v>
      </c>
      <c r="I180" s="20">
        <f t="shared" si="9"/>
        <v>0</v>
      </c>
      <c r="J180" s="20"/>
      <c r="K180" s="20"/>
      <c r="L180" s="20"/>
      <c r="M180" s="20"/>
      <c r="N180" s="20"/>
      <c r="O180" s="20"/>
      <c r="P180" s="20"/>
      <c r="Q180" s="20"/>
      <c r="R180" s="20"/>
      <c r="S180" s="20"/>
      <c r="T180" s="20"/>
      <c r="U180" s="20"/>
      <c r="V180" s="20">
        <f t="shared" ref="V180:V243" si="11">SUM(O180:S180)</f>
        <v>0</v>
      </c>
      <c r="W180" s="20"/>
      <c r="X180" s="20"/>
      <c r="Y180" s="20"/>
      <c r="Z180" s="20"/>
      <c r="AA180" s="20"/>
      <c r="AB180" s="20"/>
      <c r="AC180" s="20"/>
      <c r="AD180" s="20"/>
      <c r="AE180" s="20"/>
      <c r="AF180" s="20"/>
      <c r="AG180" s="20"/>
      <c r="AH180" s="20"/>
      <c r="AI180" s="20"/>
      <c r="AJ180" s="20"/>
      <c r="AK180" s="20"/>
      <c r="AL180" s="20"/>
      <c r="AM180" s="20"/>
      <c r="AN180" s="20"/>
      <c r="AO180" s="20"/>
      <c r="AP180" s="20"/>
      <c r="AQ180" s="89"/>
      <c r="AR180" s="89"/>
      <c r="AS180" s="161"/>
      <c r="AT180" s="161"/>
      <c r="AU180" s="161"/>
      <c r="AV180" s="28"/>
    </row>
    <row r="181" spans="1:48" x14ac:dyDescent="0.25">
      <c r="A181" s="101">
        <f>'Input Volunteers'!A180</f>
        <v>0</v>
      </c>
      <c r="B181" s="100"/>
      <c r="C181" s="20"/>
      <c r="D181" s="20"/>
      <c r="E181" s="20"/>
      <c r="F181" s="20"/>
      <c r="G181" s="20"/>
      <c r="H181" s="29">
        <f t="shared" si="10"/>
        <v>0</v>
      </c>
      <c r="I181" s="20">
        <f t="shared" si="9"/>
        <v>0</v>
      </c>
      <c r="J181" s="20"/>
      <c r="K181" s="20"/>
      <c r="L181" s="20"/>
      <c r="M181" s="20"/>
      <c r="N181" s="20"/>
      <c r="O181" s="20"/>
      <c r="P181" s="20"/>
      <c r="Q181" s="20"/>
      <c r="R181" s="20"/>
      <c r="S181" s="20"/>
      <c r="T181" s="20"/>
      <c r="U181" s="20"/>
      <c r="V181" s="20">
        <f t="shared" si="11"/>
        <v>0</v>
      </c>
      <c r="W181" s="20"/>
      <c r="X181" s="20"/>
      <c r="Y181" s="20"/>
      <c r="Z181" s="20"/>
      <c r="AA181" s="20"/>
      <c r="AB181" s="20"/>
      <c r="AC181" s="20"/>
      <c r="AD181" s="20"/>
      <c r="AE181" s="20"/>
      <c r="AF181" s="20"/>
      <c r="AG181" s="20"/>
      <c r="AH181" s="20"/>
      <c r="AI181" s="20"/>
      <c r="AJ181" s="20"/>
      <c r="AK181" s="20"/>
      <c r="AL181" s="20"/>
      <c r="AM181" s="20"/>
      <c r="AN181" s="20"/>
      <c r="AO181" s="20"/>
      <c r="AP181" s="20"/>
      <c r="AQ181" s="89"/>
      <c r="AR181" s="89"/>
      <c r="AS181" s="161"/>
      <c r="AT181" s="161"/>
      <c r="AU181" s="161"/>
      <c r="AV181" s="28"/>
    </row>
    <row r="182" spans="1:48" x14ac:dyDescent="0.25">
      <c r="A182" s="101">
        <f>'Input Volunteers'!A181</f>
        <v>0</v>
      </c>
      <c r="B182" s="100"/>
      <c r="C182" s="20"/>
      <c r="D182" s="20"/>
      <c r="E182" s="20"/>
      <c r="F182" s="20"/>
      <c r="G182" s="20"/>
      <c r="H182" s="29">
        <f t="shared" si="10"/>
        <v>0</v>
      </c>
      <c r="I182" s="20">
        <f t="shared" si="9"/>
        <v>0</v>
      </c>
      <c r="J182" s="20"/>
      <c r="K182" s="20"/>
      <c r="L182" s="20"/>
      <c r="M182" s="20"/>
      <c r="N182" s="20"/>
      <c r="O182" s="20"/>
      <c r="P182" s="20"/>
      <c r="Q182" s="20"/>
      <c r="R182" s="20"/>
      <c r="S182" s="20"/>
      <c r="T182" s="20"/>
      <c r="U182" s="20"/>
      <c r="V182" s="20">
        <f t="shared" si="11"/>
        <v>0</v>
      </c>
      <c r="W182" s="20"/>
      <c r="X182" s="20"/>
      <c r="Y182" s="20"/>
      <c r="Z182" s="20"/>
      <c r="AA182" s="20"/>
      <c r="AB182" s="20"/>
      <c r="AC182" s="20"/>
      <c r="AD182" s="20"/>
      <c r="AE182" s="20"/>
      <c r="AF182" s="20"/>
      <c r="AG182" s="20"/>
      <c r="AH182" s="20"/>
      <c r="AI182" s="20"/>
      <c r="AJ182" s="20"/>
      <c r="AK182" s="20"/>
      <c r="AL182" s="20"/>
      <c r="AM182" s="20"/>
      <c r="AN182" s="20"/>
      <c r="AO182" s="20"/>
      <c r="AP182" s="20"/>
      <c r="AQ182" s="89"/>
      <c r="AR182" s="89"/>
      <c r="AS182" s="161"/>
      <c r="AT182" s="161"/>
      <c r="AU182" s="161"/>
      <c r="AV182" s="28"/>
    </row>
    <row r="183" spans="1:48" x14ac:dyDescent="0.25">
      <c r="A183" s="101">
        <f>'Input Volunteers'!A182</f>
        <v>0</v>
      </c>
      <c r="B183" s="100"/>
      <c r="C183" s="20"/>
      <c r="D183" s="20"/>
      <c r="E183" s="20"/>
      <c r="F183" s="20"/>
      <c r="G183" s="20"/>
      <c r="H183" s="29">
        <f t="shared" si="10"/>
        <v>0</v>
      </c>
      <c r="I183" s="20">
        <f t="shared" si="9"/>
        <v>0</v>
      </c>
      <c r="J183" s="20"/>
      <c r="K183" s="20"/>
      <c r="L183" s="20"/>
      <c r="M183" s="20"/>
      <c r="N183" s="20"/>
      <c r="O183" s="20"/>
      <c r="P183" s="20"/>
      <c r="Q183" s="20"/>
      <c r="R183" s="20"/>
      <c r="S183" s="20"/>
      <c r="T183" s="20"/>
      <c r="U183" s="20"/>
      <c r="V183" s="20">
        <f t="shared" si="11"/>
        <v>0</v>
      </c>
      <c r="W183" s="20"/>
      <c r="X183" s="20"/>
      <c r="Y183" s="20"/>
      <c r="Z183" s="20"/>
      <c r="AA183" s="20"/>
      <c r="AB183" s="20"/>
      <c r="AC183" s="20"/>
      <c r="AD183" s="20"/>
      <c r="AE183" s="20"/>
      <c r="AF183" s="20"/>
      <c r="AG183" s="20"/>
      <c r="AH183" s="20"/>
      <c r="AI183" s="20"/>
      <c r="AJ183" s="20"/>
      <c r="AK183" s="20"/>
      <c r="AL183" s="20"/>
      <c r="AM183" s="20"/>
      <c r="AN183" s="20"/>
      <c r="AO183" s="20"/>
      <c r="AP183" s="20"/>
      <c r="AQ183" s="89"/>
      <c r="AR183" s="89"/>
      <c r="AS183" s="161"/>
      <c r="AT183" s="161"/>
      <c r="AU183" s="161"/>
      <c r="AV183" s="28"/>
    </row>
    <row r="184" spans="1:48" x14ac:dyDescent="0.25">
      <c r="A184" s="101">
        <f>'Input Volunteers'!A183</f>
        <v>0</v>
      </c>
      <c r="B184" s="100"/>
      <c r="C184" s="20"/>
      <c r="D184" s="20"/>
      <c r="E184" s="20"/>
      <c r="F184" s="20"/>
      <c r="G184" s="20"/>
      <c r="H184" s="29">
        <f t="shared" si="10"/>
        <v>0</v>
      </c>
      <c r="I184" s="20">
        <f t="shared" si="9"/>
        <v>0</v>
      </c>
      <c r="J184" s="20"/>
      <c r="K184" s="20"/>
      <c r="L184" s="20"/>
      <c r="M184" s="20"/>
      <c r="N184" s="20"/>
      <c r="O184" s="20"/>
      <c r="P184" s="20"/>
      <c r="Q184" s="20"/>
      <c r="R184" s="20"/>
      <c r="S184" s="20"/>
      <c r="T184" s="20"/>
      <c r="U184" s="20"/>
      <c r="V184" s="20">
        <f t="shared" si="11"/>
        <v>0</v>
      </c>
      <c r="W184" s="20"/>
      <c r="X184" s="20"/>
      <c r="Y184" s="20"/>
      <c r="Z184" s="20"/>
      <c r="AA184" s="20"/>
      <c r="AB184" s="20"/>
      <c r="AC184" s="20"/>
      <c r="AD184" s="20"/>
      <c r="AE184" s="20"/>
      <c r="AF184" s="20"/>
      <c r="AG184" s="20"/>
      <c r="AH184" s="20"/>
      <c r="AI184" s="20"/>
      <c r="AJ184" s="20"/>
      <c r="AK184" s="20"/>
      <c r="AL184" s="20"/>
      <c r="AM184" s="20"/>
      <c r="AN184" s="20"/>
      <c r="AO184" s="20"/>
      <c r="AP184" s="20"/>
      <c r="AQ184" s="89"/>
      <c r="AR184" s="89"/>
      <c r="AS184" s="161"/>
      <c r="AT184" s="161"/>
      <c r="AU184" s="161"/>
      <c r="AV184" s="28"/>
    </row>
    <row r="185" spans="1:48" x14ac:dyDescent="0.25">
      <c r="A185" s="101">
        <f>'Input Volunteers'!A184</f>
        <v>0</v>
      </c>
      <c r="B185" s="100"/>
      <c r="C185" s="20"/>
      <c r="D185" s="20"/>
      <c r="E185" s="20"/>
      <c r="F185" s="20"/>
      <c r="G185" s="20"/>
      <c r="H185" s="29">
        <f t="shared" si="10"/>
        <v>0</v>
      </c>
      <c r="I185" s="20">
        <f t="shared" si="9"/>
        <v>0</v>
      </c>
      <c r="J185" s="20"/>
      <c r="K185" s="20"/>
      <c r="L185" s="20"/>
      <c r="M185" s="20"/>
      <c r="N185" s="20"/>
      <c r="O185" s="20"/>
      <c r="P185" s="20"/>
      <c r="Q185" s="20"/>
      <c r="R185" s="20"/>
      <c r="S185" s="20"/>
      <c r="T185" s="20"/>
      <c r="U185" s="20"/>
      <c r="V185" s="20">
        <f t="shared" si="11"/>
        <v>0</v>
      </c>
      <c r="W185" s="20"/>
      <c r="X185" s="20"/>
      <c r="Y185" s="20"/>
      <c r="Z185" s="20"/>
      <c r="AA185" s="20"/>
      <c r="AB185" s="20"/>
      <c r="AC185" s="20"/>
      <c r="AD185" s="20"/>
      <c r="AE185" s="20"/>
      <c r="AF185" s="20"/>
      <c r="AG185" s="20"/>
      <c r="AH185" s="20"/>
      <c r="AI185" s="20"/>
      <c r="AJ185" s="20"/>
      <c r="AK185" s="20"/>
      <c r="AL185" s="20"/>
      <c r="AM185" s="20"/>
      <c r="AN185" s="20"/>
      <c r="AO185" s="20"/>
      <c r="AP185" s="20"/>
      <c r="AQ185" s="89"/>
      <c r="AR185" s="89"/>
      <c r="AS185" s="161"/>
      <c r="AT185" s="161"/>
      <c r="AU185" s="161"/>
      <c r="AV185" s="28"/>
    </row>
    <row r="186" spans="1:48" x14ac:dyDescent="0.25">
      <c r="A186" s="101">
        <f>'Input Volunteers'!A185</f>
        <v>0</v>
      </c>
      <c r="B186" s="100"/>
      <c r="C186" s="20"/>
      <c r="D186" s="20"/>
      <c r="E186" s="20"/>
      <c r="F186" s="20"/>
      <c r="G186" s="20"/>
      <c r="H186" s="29">
        <f t="shared" si="10"/>
        <v>0</v>
      </c>
      <c r="I186" s="20">
        <f t="shared" si="9"/>
        <v>0</v>
      </c>
      <c r="J186" s="20"/>
      <c r="K186" s="20"/>
      <c r="L186" s="20"/>
      <c r="M186" s="20"/>
      <c r="N186" s="20"/>
      <c r="O186" s="20"/>
      <c r="P186" s="20"/>
      <c r="Q186" s="20"/>
      <c r="R186" s="20"/>
      <c r="S186" s="20"/>
      <c r="T186" s="20"/>
      <c r="U186" s="20"/>
      <c r="V186" s="20">
        <f t="shared" si="11"/>
        <v>0</v>
      </c>
      <c r="W186" s="20"/>
      <c r="X186" s="20"/>
      <c r="Y186" s="20"/>
      <c r="Z186" s="20"/>
      <c r="AA186" s="20"/>
      <c r="AB186" s="20"/>
      <c r="AC186" s="20"/>
      <c r="AD186" s="20"/>
      <c r="AE186" s="20"/>
      <c r="AF186" s="20"/>
      <c r="AG186" s="20"/>
      <c r="AH186" s="20"/>
      <c r="AI186" s="20"/>
      <c r="AJ186" s="20"/>
      <c r="AK186" s="20"/>
      <c r="AL186" s="20"/>
      <c r="AM186" s="20"/>
      <c r="AN186" s="20"/>
      <c r="AO186" s="20"/>
      <c r="AP186" s="20"/>
      <c r="AQ186" s="89"/>
      <c r="AR186" s="89"/>
      <c r="AS186" s="161"/>
      <c r="AT186" s="161"/>
      <c r="AU186" s="161"/>
      <c r="AV186" s="28"/>
    </row>
    <row r="187" spans="1:48" x14ac:dyDescent="0.25">
      <c r="A187" s="101">
        <f>'Input Volunteers'!A186</f>
        <v>0</v>
      </c>
      <c r="B187" s="100"/>
      <c r="C187" s="20"/>
      <c r="D187" s="20"/>
      <c r="E187" s="20"/>
      <c r="F187" s="20"/>
      <c r="G187" s="20"/>
      <c r="H187" s="29">
        <f t="shared" si="10"/>
        <v>0</v>
      </c>
      <c r="I187" s="20">
        <f t="shared" si="9"/>
        <v>0</v>
      </c>
      <c r="J187" s="20"/>
      <c r="K187" s="20"/>
      <c r="L187" s="20"/>
      <c r="M187" s="20"/>
      <c r="N187" s="20"/>
      <c r="O187" s="20"/>
      <c r="P187" s="20"/>
      <c r="Q187" s="20"/>
      <c r="R187" s="20"/>
      <c r="S187" s="20"/>
      <c r="T187" s="20"/>
      <c r="U187" s="20"/>
      <c r="V187" s="20">
        <f t="shared" si="11"/>
        <v>0</v>
      </c>
      <c r="W187" s="20"/>
      <c r="X187" s="20"/>
      <c r="Y187" s="20"/>
      <c r="Z187" s="20"/>
      <c r="AA187" s="20"/>
      <c r="AB187" s="20"/>
      <c r="AC187" s="20"/>
      <c r="AD187" s="20"/>
      <c r="AE187" s="20"/>
      <c r="AF187" s="20"/>
      <c r="AG187" s="20"/>
      <c r="AH187" s="20"/>
      <c r="AI187" s="20"/>
      <c r="AJ187" s="20"/>
      <c r="AK187" s="20"/>
      <c r="AL187" s="20"/>
      <c r="AM187" s="20"/>
      <c r="AN187" s="20"/>
      <c r="AO187" s="20"/>
      <c r="AP187" s="20"/>
      <c r="AQ187" s="89"/>
      <c r="AR187" s="89"/>
      <c r="AS187" s="161"/>
      <c r="AT187" s="161"/>
      <c r="AU187" s="161"/>
      <c r="AV187" s="28"/>
    </row>
    <row r="188" spans="1:48" x14ac:dyDescent="0.25">
      <c r="A188" s="101">
        <f>'Input Volunteers'!A187</f>
        <v>0</v>
      </c>
      <c r="B188" s="100"/>
      <c r="C188" s="20"/>
      <c r="D188" s="20"/>
      <c r="E188" s="20"/>
      <c r="F188" s="20"/>
      <c r="G188" s="20"/>
      <c r="H188" s="29">
        <f t="shared" si="10"/>
        <v>0</v>
      </c>
      <c r="I188" s="20">
        <f t="shared" si="9"/>
        <v>0</v>
      </c>
      <c r="J188" s="20"/>
      <c r="K188" s="20"/>
      <c r="L188" s="20"/>
      <c r="M188" s="20"/>
      <c r="N188" s="20"/>
      <c r="O188" s="20"/>
      <c r="P188" s="20"/>
      <c r="Q188" s="20"/>
      <c r="R188" s="20"/>
      <c r="S188" s="20"/>
      <c r="T188" s="20"/>
      <c r="U188" s="20"/>
      <c r="V188" s="20">
        <f t="shared" si="11"/>
        <v>0</v>
      </c>
      <c r="W188" s="20"/>
      <c r="X188" s="20"/>
      <c r="Y188" s="20"/>
      <c r="Z188" s="20"/>
      <c r="AA188" s="20"/>
      <c r="AB188" s="20"/>
      <c r="AC188" s="20"/>
      <c r="AD188" s="20"/>
      <c r="AE188" s="20"/>
      <c r="AF188" s="20"/>
      <c r="AG188" s="20"/>
      <c r="AH188" s="20"/>
      <c r="AI188" s="20"/>
      <c r="AJ188" s="20"/>
      <c r="AK188" s="20"/>
      <c r="AL188" s="20"/>
      <c r="AM188" s="20"/>
      <c r="AN188" s="20"/>
      <c r="AO188" s="20"/>
      <c r="AP188" s="20"/>
      <c r="AQ188" s="89"/>
      <c r="AR188" s="89"/>
      <c r="AS188" s="161"/>
      <c r="AT188" s="161"/>
      <c r="AU188" s="161"/>
      <c r="AV188" s="28"/>
    </row>
    <row r="189" spans="1:48" x14ac:dyDescent="0.25">
      <c r="A189" s="101">
        <f>'Input Volunteers'!A188</f>
        <v>0</v>
      </c>
      <c r="B189" s="100"/>
      <c r="C189" s="20"/>
      <c r="D189" s="20"/>
      <c r="E189" s="20"/>
      <c r="F189" s="20"/>
      <c r="G189" s="20"/>
      <c r="H189" s="29">
        <f t="shared" si="10"/>
        <v>0</v>
      </c>
      <c r="I189" s="20">
        <f t="shared" si="9"/>
        <v>0</v>
      </c>
      <c r="J189" s="20"/>
      <c r="K189" s="20"/>
      <c r="L189" s="20"/>
      <c r="M189" s="20"/>
      <c r="N189" s="20"/>
      <c r="O189" s="20"/>
      <c r="P189" s="20"/>
      <c r="Q189" s="20"/>
      <c r="R189" s="20"/>
      <c r="S189" s="20"/>
      <c r="T189" s="20"/>
      <c r="U189" s="20"/>
      <c r="V189" s="20">
        <f t="shared" si="11"/>
        <v>0</v>
      </c>
      <c r="W189" s="20"/>
      <c r="X189" s="20"/>
      <c r="Y189" s="20"/>
      <c r="Z189" s="20"/>
      <c r="AA189" s="20"/>
      <c r="AB189" s="20"/>
      <c r="AC189" s="20"/>
      <c r="AD189" s="20"/>
      <c r="AE189" s="20"/>
      <c r="AF189" s="20"/>
      <c r="AG189" s="20"/>
      <c r="AH189" s="20"/>
      <c r="AI189" s="20"/>
      <c r="AJ189" s="20"/>
      <c r="AK189" s="20"/>
      <c r="AL189" s="20"/>
      <c r="AM189" s="20"/>
      <c r="AN189" s="20"/>
      <c r="AO189" s="20"/>
      <c r="AP189" s="20"/>
      <c r="AQ189" s="89"/>
      <c r="AR189" s="89"/>
      <c r="AS189" s="161"/>
      <c r="AT189" s="161"/>
      <c r="AU189" s="161"/>
      <c r="AV189" s="28"/>
    </row>
    <row r="190" spans="1:48" x14ac:dyDescent="0.25">
      <c r="A190" s="101">
        <f>'Input Volunteers'!A189</f>
        <v>0</v>
      </c>
      <c r="B190" s="100"/>
      <c r="C190" s="20"/>
      <c r="D190" s="20"/>
      <c r="E190" s="20"/>
      <c r="F190" s="20"/>
      <c r="G190" s="20"/>
      <c r="H190" s="29">
        <f t="shared" si="10"/>
        <v>0</v>
      </c>
      <c r="I190" s="20">
        <f t="shared" si="9"/>
        <v>0</v>
      </c>
      <c r="J190" s="20"/>
      <c r="K190" s="20"/>
      <c r="L190" s="20"/>
      <c r="M190" s="20"/>
      <c r="N190" s="20"/>
      <c r="O190" s="20"/>
      <c r="P190" s="20"/>
      <c r="Q190" s="20"/>
      <c r="R190" s="20"/>
      <c r="S190" s="20"/>
      <c r="T190" s="20"/>
      <c r="U190" s="20"/>
      <c r="V190" s="20">
        <f t="shared" si="11"/>
        <v>0</v>
      </c>
      <c r="W190" s="20"/>
      <c r="X190" s="20"/>
      <c r="Y190" s="20"/>
      <c r="Z190" s="20"/>
      <c r="AA190" s="20"/>
      <c r="AB190" s="20"/>
      <c r="AC190" s="20"/>
      <c r="AD190" s="20"/>
      <c r="AE190" s="20"/>
      <c r="AF190" s="20"/>
      <c r="AG190" s="20"/>
      <c r="AH190" s="20"/>
      <c r="AI190" s="20"/>
      <c r="AJ190" s="20"/>
      <c r="AK190" s="20"/>
      <c r="AL190" s="20"/>
      <c r="AM190" s="20"/>
      <c r="AN190" s="20"/>
      <c r="AO190" s="20"/>
      <c r="AP190" s="20"/>
      <c r="AQ190" s="89"/>
      <c r="AR190" s="89"/>
      <c r="AS190" s="161"/>
      <c r="AT190" s="161"/>
      <c r="AU190" s="161"/>
      <c r="AV190" s="28"/>
    </row>
    <row r="191" spans="1:48" x14ac:dyDescent="0.25">
      <c r="A191" s="101">
        <f>'Input Volunteers'!A190</f>
        <v>0</v>
      </c>
      <c r="B191" s="100"/>
      <c r="C191" s="20"/>
      <c r="D191" s="20"/>
      <c r="E191" s="20"/>
      <c r="F191" s="20"/>
      <c r="G191" s="20"/>
      <c r="H191" s="29">
        <f t="shared" si="10"/>
        <v>0</v>
      </c>
      <c r="I191" s="20">
        <f t="shared" si="9"/>
        <v>0</v>
      </c>
      <c r="J191" s="20"/>
      <c r="K191" s="20"/>
      <c r="L191" s="20"/>
      <c r="M191" s="20"/>
      <c r="N191" s="20"/>
      <c r="O191" s="20"/>
      <c r="P191" s="20"/>
      <c r="Q191" s="20"/>
      <c r="R191" s="20"/>
      <c r="S191" s="20"/>
      <c r="T191" s="20"/>
      <c r="U191" s="20"/>
      <c r="V191" s="20">
        <f t="shared" si="11"/>
        <v>0</v>
      </c>
      <c r="W191" s="20"/>
      <c r="X191" s="20"/>
      <c r="Y191" s="20"/>
      <c r="Z191" s="20"/>
      <c r="AA191" s="20"/>
      <c r="AB191" s="20"/>
      <c r="AC191" s="20"/>
      <c r="AD191" s="20"/>
      <c r="AE191" s="20"/>
      <c r="AF191" s="20"/>
      <c r="AG191" s="20"/>
      <c r="AH191" s="20"/>
      <c r="AI191" s="20"/>
      <c r="AJ191" s="20"/>
      <c r="AK191" s="20"/>
      <c r="AL191" s="20"/>
      <c r="AM191" s="20"/>
      <c r="AN191" s="20"/>
      <c r="AO191" s="20"/>
      <c r="AP191" s="20"/>
      <c r="AQ191" s="89"/>
      <c r="AR191" s="89"/>
      <c r="AS191" s="161"/>
      <c r="AT191" s="161"/>
      <c r="AU191" s="161"/>
      <c r="AV191" s="28"/>
    </row>
    <row r="192" spans="1:48" x14ac:dyDescent="0.25">
      <c r="A192" s="101">
        <f>'Input Volunteers'!A191</f>
        <v>0</v>
      </c>
      <c r="B192" s="100"/>
      <c r="C192" s="20"/>
      <c r="D192" s="20"/>
      <c r="E192" s="20"/>
      <c r="F192" s="20"/>
      <c r="G192" s="20"/>
      <c r="H192" s="29">
        <f t="shared" si="10"/>
        <v>0</v>
      </c>
      <c r="I192" s="20">
        <f t="shared" si="9"/>
        <v>0</v>
      </c>
      <c r="J192" s="20"/>
      <c r="K192" s="20"/>
      <c r="L192" s="20"/>
      <c r="M192" s="20"/>
      <c r="N192" s="20"/>
      <c r="O192" s="20"/>
      <c r="P192" s="20"/>
      <c r="Q192" s="20"/>
      <c r="R192" s="20"/>
      <c r="S192" s="20"/>
      <c r="T192" s="20"/>
      <c r="U192" s="20"/>
      <c r="V192" s="20">
        <f t="shared" si="11"/>
        <v>0</v>
      </c>
      <c r="W192" s="20"/>
      <c r="X192" s="20"/>
      <c r="Y192" s="20"/>
      <c r="Z192" s="20"/>
      <c r="AA192" s="20"/>
      <c r="AB192" s="20"/>
      <c r="AC192" s="20"/>
      <c r="AD192" s="20"/>
      <c r="AE192" s="20"/>
      <c r="AF192" s="20"/>
      <c r="AG192" s="20"/>
      <c r="AH192" s="20"/>
      <c r="AI192" s="20"/>
      <c r="AJ192" s="20"/>
      <c r="AK192" s="20"/>
      <c r="AL192" s="20"/>
      <c r="AM192" s="20"/>
      <c r="AN192" s="20"/>
      <c r="AO192" s="20"/>
      <c r="AP192" s="20"/>
      <c r="AQ192" s="89"/>
      <c r="AR192" s="89"/>
      <c r="AS192" s="161"/>
      <c r="AT192" s="161"/>
      <c r="AU192" s="161"/>
      <c r="AV192" s="28"/>
    </row>
    <row r="193" spans="1:48" x14ac:dyDescent="0.25">
      <c r="A193" s="101">
        <f>'Input Volunteers'!A192</f>
        <v>0</v>
      </c>
      <c r="B193" s="100"/>
      <c r="C193" s="20"/>
      <c r="D193" s="20"/>
      <c r="E193" s="20"/>
      <c r="F193" s="20"/>
      <c r="G193" s="20"/>
      <c r="H193" s="29">
        <f t="shared" si="10"/>
        <v>0</v>
      </c>
      <c r="I193" s="20">
        <f t="shared" si="9"/>
        <v>0</v>
      </c>
      <c r="J193" s="20"/>
      <c r="K193" s="20"/>
      <c r="L193" s="20"/>
      <c r="M193" s="20"/>
      <c r="N193" s="20"/>
      <c r="O193" s="20"/>
      <c r="P193" s="20"/>
      <c r="Q193" s="20"/>
      <c r="R193" s="20"/>
      <c r="S193" s="20"/>
      <c r="T193" s="20"/>
      <c r="U193" s="20"/>
      <c r="V193" s="20">
        <f t="shared" si="11"/>
        <v>0</v>
      </c>
      <c r="W193" s="20"/>
      <c r="X193" s="20"/>
      <c r="Y193" s="20"/>
      <c r="Z193" s="20"/>
      <c r="AA193" s="20"/>
      <c r="AB193" s="20"/>
      <c r="AC193" s="20"/>
      <c r="AD193" s="20"/>
      <c r="AE193" s="20"/>
      <c r="AF193" s="20"/>
      <c r="AG193" s="20"/>
      <c r="AH193" s="20"/>
      <c r="AI193" s="20"/>
      <c r="AJ193" s="20"/>
      <c r="AK193" s="20"/>
      <c r="AL193" s="20"/>
      <c r="AM193" s="20"/>
      <c r="AN193" s="20"/>
      <c r="AO193" s="20"/>
      <c r="AP193" s="20"/>
      <c r="AQ193" s="89"/>
      <c r="AR193" s="89"/>
      <c r="AS193" s="161"/>
      <c r="AT193" s="161"/>
      <c r="AU193" s="161"/>
      <c r="AV193" s="28"/>
    </row>
    <row r="194" spans="1:48" x14ac:dyDescent="0.25">
      <c r="A194" s="101">
        <f>'Input Volunteers'!A193</f>
        <v>0</v>
      </c>
      <c r="B194" s="100"/>
      <c r="C194" s="20"/>
      <c r="D194" s="20"/>
      <c r="E194" s="20"/>
      <c r="F194" s="20"/>
      <c r="G194" s="20"/>
      <c r="H194" s="29">
        <f t="shared" si="10"/>
        <v>0</v>
      </c>
      <c r="I194" s="20">
        <f t="shared" si="9"/>
        <v>0</v>
      </c>
      <c r="J194" s="20"/>
      <c r="K194" s="20"/>
      <c r="L194" s="20"/>
      <c r="M194" s="20"/>
      <c r="N194" s="20"/>
      <c r="O194" s="20"/>
      <c r="P194" s="20"/>
      <c r="Q194" s="20"/>
      <c r="R194" s="20"/>
      <c r="S194" s="20"/>
      <c r="T194" s="20"/>
      <c r="U194" s="20"/>
      <c r="V194" s="20">
        <f t="shared" si="11"/>
        <v>0</v>
      </c>
      <c r="W194" s="20"/>
      <c r="X194" s="20"/>
      <c r="Y194" s="20"/>
      <c r="Z194" s="20"/>
      <c r="AA194" s="20"/>
      <c r="AB194" s="20"/>
      <c r="AC194" s="20"/>
      <c r="AD194" s="20"/>
      <c r="AE194" s="20"/>
      <c r="AF194" s="20"/>
      <c r="AG194" s="20"/>
      <c r="AH194" s="20"/>
      <c r="AI194" s="20"/>
      <c r="AJ194" s="20"/>
      <c r="AK194" s="20"/>
      <c r="AL194" s="20"/>
      <c r="AM194" s="20"/>
      <c r="AN194" s="20"/>
      <c r="AO194" s="20"/>
      <c r="AP194" s="20"/>
      <c r="AQ194" s="89"/>
      <c r="AR194" s="89"/>
      <c r="AS194" s="161"/>
      <c r="AT194" s="161"/>
      <c r="AU194" s="161"/>
      <c r="AV194" s="28"/>
    </row>
    <row r="195" spans="1:48" x14ac:dyDescent="0.25">
      <c r="A195" s="101">
        <f>'Input Volunteers'!A194</f>
        <v>0</v>
      </c>
      <c r="B195" s="100"/>
      <c r="C195" s="20"/>
      <c r="D195" s="20"/>
      <c r="E195" s="20"/>
      <c r="F195" s="20"/>
      <c r="G195" s="20"/>
      <c r="H195" s="29">
        <f t="shared" si="10"/>
        <v>0</v>
      </c>
      <c r="I195" s="20">
        <f t="shared" si="9"/>
        <v>0</v>
      </c>
      <c r="J195" s="20"/>
      <c r="K195" s="20"/>
      <c r="L195" s="20"/>
      <c r="M195" s="20"/>
      <c r="N195" s="20"/>
      <c r="O195" s="20"/>
      <c r="P195" s="20"/>
      <c r="Q195" s="20"/>
      <c r="R195" s="20"/>
      <c r="S195" s="20"/>
      <c r="T195" s="20"/>
      <c r="U195" s="20"/>
      <c r="V195" s="20">
        <f t="shared" si="11"/>
        <v>0</v>
      </c>
      <c r="W195" s="20"/>
      <c r="X195" s="20"/>
      <c r="Y195" s="20"/>
      <c r="Z195" s="20"/>
      <c r="AA195" s="20"/>
      <c r="AB195" s="20"/>
      <c r="AC195" s="20"/>
      <c r="AD195" s="20"/>
      <c r="AE195" s="20"/>
      <c r="AF195" s="20"/>
      <c r="AG195" s="20"/>
      <c r="AH195" s="20"/>
      <c r="AI195" s="20"/>
      <c r="AJ195" s="20"/>
      <c r="AK195" s="20"/>
      <c r="AL195" s="20"/>
      <c r="AM195" s="20"/>
      <c r="AN195" s="20"/>
      <c r="AO195" s="20"/>
      <c r="AP195" s="20"/>
      <c r="AQ195" s="89"/>
      <c r="AR195" s="89"/>
      <c r="AS195" s="161"/>
      <c r="AT195" s="161"/>
      <c r="AU195" s="161"/>
      <c r="AV195" s="28"/>
    </row>
    <row r="196" spans="1:48" x14ac:dyDescent="0.25">
      <c r="A196" s="101">
        <f>'Input Volunteers'!A195</f>
        <v>0</v>
      </c>
      <c r="B196" s="100"/>
      <c r="C196" s="20"/>
      <c r="D196" s="20"/>
      <c r="E196" s="20"/>
      <c r="F196" s="20"/>
      <c r="G196" s="20"/>
      <c r="H196" s="29">
        <f t="shared" si="10"/>
        <v>0</v>
      </c>
      <c r="I196" s="20">
        <f t="shared" si="9"/>
        <v>0</v>
      </c>
      <c r="J196" s="20"/>
      <c r="K196" s="20"/>
      <c r="L196" s="20"/>
      <c r="M196" s="20"/>
      <c r="N196" s="20"/>
      <c r="O196" s="20"/>
      <c r="P196" s="20"/>
      <c r="Q196" s="20"/>
      <c r="R196" s="20"/>
      <c r="S196" s="20"/>
      <c r="T196" s="20"/>
      <c r="U196" s="20"/>
      <c r="V196" s="20">
        <f t="shared" si="11"/>
        <v>0</v>
      </c>
      <c r="W196" s="20"/>
      <c r="X196" s="20"/>
      <c r="Y196" s="20"/>
      <c r="Z196" s="20"/>
      <c r="AA196" s="20"/>
      <c r="AB196" s="20"/>
      <c r="AC196" s="20"/>
      <c r="AD196" s="20"/>
      <c r="AE196" s="20"/>
      <c r="AF196" s="20"/>
      <c r="AG196" s="20"/>
      <c r="AH196" s="20"/>
      <c r="AI196" s="20"/>
      <c r="AJ196" s="20"/>
      <c r="AK196" s="20"/>
      <c r="AL196" s="20"/>
      <c r="AM196" s="20"/>
      <c r="AN196" s="20"/>
      <c r="AO196" s="20"/>
      <c r="AP196" s="20"/>
      <c r="AQ196" s="89"/>
      <c r="AR196" s="89"/>
      <c r="AS196" s="161"/>
      <c r="AT196" s="161"/>
      <c r="AU196" s="161"/>
      <c r="AV196" s="28"/>
    </row>
    <row r="197" spans="1:48" x14ac:dyDescent="0.25">
      <c r="A197" s="101">
        <f>'Input Volunteers'!A196</f>
        <v>0</v>
      </c>
      <c r="B197" s="100"/>
      <c r="C197" s="20"/>
      <c r="D197" s="20"/>
      <c r="E197" s="20"/>
      <c r="F197" s="20"/>
      <c r="G197" s="20"/>
      <c r="H197" s="29">
        <f t="shared" si="10"/>
        <v>0</v>
      </c>
      <c r="I197" s="20">
        <f t="shared" si="9"/>
        <v>0</v>
      </c>
      <c r="J197" s="20"/>
      <c r="K197" s="20"/>
      <c r="L197" s="20"/>
      <c r="M197" s="20"/>
      <c r="N197" s="20"/>
      <c r="O197" s="20"/>
      <c r="P197" s="20"/>
      <c r="Q197" s="20"/>
      <c r="R197" s="20"/>
      <c r="S197" s="20"/>
      <c r="T197" s="20"/>
      <c r="U197" s="20"/>
      <c r="V197" s="20">
        <f t="shared" si="11"/>
        <v>0</v>
      </c>
      <c r="W197" s="20"/>
      <c r="X197" s="20"/>
      <c r="Y197" s="20"/>
      <c r="Z197" s="20"/>
      <c r="AA197" s="20"/>
      <c r="AB197" s="20"/>
      <c r="AC197" s="20"/>
      <c r="AD197" s="20"/>
      <c r="AE197" s="20"/>
      <c r="AF197" s="20"/>
      <c r="AG197" s="20"/>
      <c r="AH197" s="20"/>
      <c r="AI197" s="20"/>
      <c r="AJ197" s="20"/>
      <c r="AK197" s="20"/>
      <c r="AL197" s="20"/>
      <c r="AM197" s="20"/>
      <c r="AN197" s="20"/>
      <c r="AO197" s="20"/>
      <c r="AP197" s="20"/>
      <c r="AQ197" s="89"/>
      <c r="AR197" s="89"/>
      <c r="AS197" s="161"/>
      <c r="AT197" s="161"/>
      <c r="AU197" s="161"/>
      <c r="AV197" s="28"/>
    </row>
    <row r="198" spans="1:48" x14ac:dyDescent="0.25">
      <c r="A198" s="101">
        <f>'Input Volunteers'!A197</f>
        <v>0</v>
      </c>
      <c r="B198" s="100"/>
      <c r="C198" s="20"/>
      <c r="D198" s="20"/>
      <c r="E198" s="20"/>
      <c r="F198" s="20"/>
      <c r="G198" s="20"/>
      <c r="H198" s="29">
        <f t="shared" si="10"/>
        <v>0</v>
      </c>
      <c r="I198" s="20">
        <f t="shared" si="9"/>
        <v>0</v>
      </c>
      <c r="J198" s="20"/>
      <c r="K198" s="20"/>
      <c r="L198" s="20"/>
      <c r="M198" s="20"/>
      <c r="N198" s="20"/>
      <c r="O198" s="20"/>
      <c r="P198" s="20"/>
      <c r="Q198" s="20"/>
      <c r="R198" s="20"/>
      <c r="S198" s="20"/>
      <c r="T198" s="20"/>
      <c r="U198" s="20"/>
      <c r="V198" s="20">
        <f t="shared" si="11"/>
        <v>0</v>
      </c>
      <c r="W198" s="20"/>
      <c r="X198" s="20"/>
      <c r="Y198" s="20"/>
      <c r="Z198" s="20"/>
      <c r="AA198" s="20"/>
      <c r="AB198" s="20"/>
      <c r="AC198" s="20"/>
      <c r="AD198" s="20"/>
      <c r="AE198" s="20"/>
      <c r="AF198" s="20"/>
      <c r="AG198" s="20"/>
      <c r="AH198" s="20"/>
      <c r="AI198" s="20"/>
      <c r="AJ198" s="20"/>
      <c r="AK198" s="20"/>
      <c r="AL198" s="20"/>
      <c r="AM198" s="20"/>
      <c r="AN198" s="20"/>
      <c r="AO198" s="20"/>
      <c r="AP198" s="20"/>
      <c r="AQ198" s="89"/>
      <c r="AR198" s="89"/>
      <c r="AS198" s="161"/>
      <c r="AT198" s="161"/>
      <c r="AU198" s="161"/>
      <c r="AV198" s="28"/>
    </row>
    <row r="199" spans="1:48" x14ac:dyDescent="0.25">
      <c r="A199" s="101">
        <f>'Input Volunteers'!A198</f>
        <v>0</v>
      </c>
      <c r="B199" s="100"/>
      <c r="C199" s="20"/>
      <c r="D199" s="20"/>
      <c r="E199" s="20"/>
      <c r="F199" s="20"/>
      <c r="G199" s="20"/>
      <c r="H199" s="29">
        <f t="shared" si="10"/>
        <v>0</v>
      </c>
      <c r="I199" s="20">
        <f t="shared" si="9"/>
        <v>0</v>
      </c>
      <c r="J199" s="20"/>
      <c r="K199" s="20"/>
      <c r="L199" s="20"/>
      <c r="M199" s="20"/>
      <c r="N199" s="20"/>
      <c r="O199" s="20"/>
      <c r="P199" s="20"/>
      <c r="Q199" s="20"/>
      <c r="R199" s="20"/>
      <c r="S199" s="20"/>
      <c r="T199" s="20"/>
      <c r="U199" s="20"/>
      <c r="V199" s="20">
        <f t="shared" si="11"/>
        <v>0</v>
      </c>
      <c r="W199" s="20"/>
      <c r="X199" s="20"/>
      <c r="Y199" s="20"/>
      <c r="Z199" s="20"/>
      <c r="AA199" s="20"/>
      <c r="AB199" s="20"/>
      <c r="AC199" s="20"/>
      <c r="AD199" s="20"/>
      <c r="AE199" s="20"/>
      <c r="AF199" s="20"/>
      <c r="AG199" s="20"/>
      <c r="AH199" s="20"/>
      <c r="AI199" s="20"/>
      <c r="AJ199" s="20"/>
      <c r="AK199" s="20"/>
      <c r="AL199" s="20"/>
      <c r="AM199" s="20"/>
      <c r="AN199" s="20"/>
      <c r="AO199" s="20"/>
      <c r="AP199" s="20"/>
      <c r="AQ199" s="89"/>
      <c r="AR199" s="89"/>
      <c r="AS199" s="161"/>
      <c r="AT199" s="161"/>
      <c r="AU199" s="161"/>
      <c r="AV199" s="28"/>
    </row>
    <row r="200" spans="1:48" x14ac:dyDescent="0.25">
      <c r="A200" s="101">
        <f>'Input Volunteers'!A199</f>
        <v>0</v>
      </c>
      <c r="B200" s="100"/>
      <c r="C200" s="20"/>
      <c r="D200" s="20"/>
      <c r="E200" s="20"/>
      <c r="F200" s="20"/>
      <c r="G200" s="20"/>
      <c r="H200" s="29">
        <f t="shared" si="10"/>
        <v>0</v>
      </c>
      <c r="I200" s="20">
        <f t="shared" si="9"/>
        <v>0</v>
      </c>
      <c r="J200" s="20"/>
      <c r="K200" s="20"/>
      <c r="L200" s="20"/>
      <c r="M200" s="20"/>
      <c r="N200" s="20"/>
      <c r="O200" s="20"/>
      <c r="P200" s="20"/>
      <c r="Q200" s="20"/>
      <c r="R200" s="20"/>
      <c r="S200" s="20"/>
      <c r="T200" s="20"/>
      <c r="U200" s="20"/>
      <c r="V200" s="20">
        <f t="shared" si="11"/>
        <v>0</v>
      </c>
      <c r="W200" s="20"/>
      <c r="X200" s="20"/>
      <c r="Y200" s="20"/>
      <c r="Z200" s="20"/>
      <c r="AA200" s="20"/>
      <c r="AB200" s="20"/>
      <c r="AC200" s="20"/>
      <c r="AD200" s="20"/>
      <c r="AE200" s="20"/>
      <c r="AF200" s="20"/>
      <c r="AG200" s="20"/>
      <c r="AH200" s="20"/>
      <c r="AI200" s="20"/>
      <c r="AJ200" s="20"/>
      <c r="AK200" s="20"/>
      <c r="AL200" s="20"/>
      <c r="AM200" s="20"/>
      <c r="AN200" s="20"/>
      <c r="AO200" s="20"/>
      <c r="AP200" s="20"/>
      <c r="AQ200" s="89"/>
      <c r="AR200" s="89"/>
      <c r="AS200" s="161"/>
      <c r="AT200" s="161"/>
      <c r="AU200" s="161"/>
      <c r="AV200" s="28"/>
    </row>
    <row r="201" spans="1:48" x14ac:dyDescent="0.25">
      <c r="A201" s="101">
        <f>'Input Volunteers'!A200</f>
        <v>0</v>
      </c>
      <c r="B201" s="100"/>
      <c r="C201" s="20"/>
      <c r="D201" s="20"/>
      <c r="E201" s="20"/>
      <c r="F201" s="20"/>
      <c r="G201" s="20"/>
      <c r="H201" s="29">
        <f t="shared" si="10"/>
        <v>0</v>
      </c>
      <c r="I201" s="20">
        <f t="shared" si="9"/>
        <v>0</v>
      </c>
      <c r="J201" s="20"/>
      <c r="K201" s="20"/>
      <c r="L201" s="20"/>
      <c r="M201" s="20"/>
      <c r="N201" s="20"/>
      <c r="O201" s="20"/>
      <c r="P201" s="20"/>
      <c r="Q201" s="20"/>
      <c r="R201" s="20"/>
      <c r="S201" s="20"/>
      <c r="T201" s="20"/>
      <c r="U201" s="20"/>
      <c r="V201" s="20">
        <f t="shared" si="11"/>
        <v>0</v>
      </c>
      <c r="W201" s="20"/>
      <c r="X201" s="20"/>
      <c r="Y201" s="20"/>
      <c r="Z201" s="20"/>
      <c r="AA201" s="20"/>
      <c r="AB201" s="20"/>
      <c r="AC201" s="20"/>
      <c r="AD201" s="20"/>
      <c r="AE201" s="20"/>
      <c r="AF201" s="20"/>
      <c r="AG201" s="20"/>
      <c r="AH201" s="20"/>
      <c r="AI201" s="20"/>
      <c r="AJ201" s="20"/>
      <c r="AK201" s="20"/>
      <c r="AL201" s="20"/>
      <c r="AM201" s="20"/>
      <c r="AN201" s="20"/>
      <c r="AO201" s="20"/>
      <c r="AP201" s="20"/>
      <c r="AQ201" s="89"/>
      <c r="AR201" s="89"/>
      <c r="AS201" s="161"/>
      <c r="AT201" s="161"/>
      <c r="AU201" s="161"/>
      <c r="AV201" s="28"/>
    </row>
    <row r="202" spans="1:48" x14ac:dyDescent="0.25">
      <c r="A202" s="101">
        <f>'Input Volunteers'!A201</f>
        <v>0</v>
      </c>
      <c r="B202" s="100"/>
      <c r="C202" s="20"/>
      <c r="D202" s="20"/>
      <c r="E202" s="20"/>
      <c r="F202" s="20"/>
      <c r="G202" s="20"/>
      <c r="H202" s="29">
        <f t="shared" si="10"/>
        <v>0</v>
      </c>
      <c r="I202" s="20">
        <f t="shared" si="9"/>
        <v>0</v>
      </c>
      <c r="J202" s="20"/>
      <c r="K202" s="20"/>
      <c r="L202" s="20"/>
      <c r="M202" s="20"/>
      <c r="N202" s="20"/>
      <c r="O202" s="20"/>
      <c r="P202" s="20"/>
      <c r="Q202" s="20"/>
      <c r="R202" s="20"/>
      <c r="S202" s="20"/>
      <c r="T202" s="20"/>
      <c r="U202" s="20"/>
      <c r="V202" s="20">
        <f t="shared" si="11"/>
        <v>0</v>
      </c>
      <c r="W202" s="20"/>
      <c r="X202" s="20"/>
      <c r="Y202" s="20"/>
      <c r="Z202" s="20"/>
      <c r="AA202" s="20"/>
      <c r="AB202" s="20"/>
      <c r="AC202" s="20"/>
      <c r="AD202" s="20"/>
      <c r="AE202" s="20"/>
      <c r="AF202" s="20"/>
      <c r="AG202" s="20"/>
      <c r="AH202" s="20"/>
      <c r="AI202" s="20"/>
      <c r="AJ202" s="20"/>
      <c r="AK202" s="20"/>
      <c r="AL202" s="20"/>
      <c r="AM202" s="20"/>
      <c r="AN202" s="20"/>
      <c r="AO202" s="20"/>
      <c r="AP202" s="20"/>
      <c r="AQ202" s="89"/>
      <c r="AR202" s="89"/>
      <c r="AS202" s="161"/>
      <c r="AT202" s="161"/>
      <c r="AU202" s="161"/>
      <c r="AV202" s="28"/>
    </row>
    <row r="203" spans="1:48" x14ac:dyDescent="0.25">
      <c r="A203" s="101">
        <f>'Input Volunteers'!A202</f>
        <v>0</v>
      </c>
      <c r="B203" s="100"/>
      <c r="C203" s="20"/>
      <c r="D203" s="20"/>
      <c r="E203" s="20"/>
      <c r="F203" s="20"/>
      <c r="G203" s="20"/>
      <c r="H203" s="29">
        <f t="shared" si="10"/>
        <v>0</v>
      </c>
      <c r="I203" s="20">
        <f t="shared" si="9"/>
        <v>0</v>
      </c>
      <c r="J203" s="20"/>
      <c r="K203" s="20"/>
      <c r="L203" s="20"/>
      <c r="M203" s="20"/>
      <c r="N203" s="20"/>
      <c r="O203" s="20"/>
      <c r="P203" s="20"/>
      <c r="Q203" s="20"/>
      <c r="R203" s="20"/>
      <c r="S203" s="20"/>
      <c r="T203" s="20"/>
      <c r="U203" s="20"/>
      <c r="V203" s="20">
        <f t="shared" si="11"/>
        <v>0</v>
      </c>
      <c r="W203" s="20"/>
      <c r="X203" s="20"/>
      <c r="Y203" s="20"/>
      <c r="Z203" s="20"/>
      <c r="AA203" s="20"/>
      <c r="AB203" s="20"/>
      <c r="AC203" s="20"/>
      <c r="AD203" s="20"/>
      <c r="AE203" s="20"/>
      <c r="AF203" s="20"/>
      <c r="AG203" s="20"/>
      <c r="AH203" s="20"/>
      <c r="AI203" s="20"/>
      <c r="AJ203" s="20"/>
      <c r="AK203" s="20"/>
      <c r="AL203" s="20"/>
      <c r="AM203" s="20"/>
      <c r="AN203" s="20"/>
      <c r="AO203" s="20"/>
      <c r="AP203" s="20"/>
      <c r="AQ203" s="89"/>
      <c r="AR203" s="89"/>
      <c r="AS203" s="161"/>
      <c r="AT203" s="161"/>
      <c r="AU203" s="161"/>
      <c r="AV203" s="28"/>
    </row>
    <row r="204" spans="1:48" x14ac:dyDescent="0.25">
      <c r="A204" s="101">
        <f>'Input Volunteers'!A203</f>
        <v>0</v>
      </c>
      <c r="B204" s="100"/>
      <c r="C204" s="20"/>
      <c r="D204" s="20"/>
      <c r="E204" s="20"/>
      <c r="F204" s="20"/>
      <c r="G204" s="20"/>
      <c r="H204" s="29">
        <f t="shared" si="10"/>
        <v>0</v>
      </c>
      <c r="I204" s="20">
        <f t="shared" si="9"/>
        <v>0</v>
      </c>
      <c r="J204" s="20"/>
      <c r="K204" s="20"/>
      <c r="L204" s="20"/>
      <c r="M204" s="20"/>
      <c r="N204" s="20"/>
      <c r="O204" s="20"/>
      <c r="P204" s="20"/>
      <c r="Q204" s="20"/>
      <c r="R204" s="20"/>
      <c r="S204" s="20"/>
      <c r="T204" s="20"/>
      <c r="U204" s="20"/>
      <c r="V204" s="20">
        <f t="shared" si="11"/>
        <v>0</v>
      </c>
      <c r="W204" s="20"/>
      <c r="X204" s="20"/>
      <c r="Y204" s="20"/>
      <c r="Z204" s="20"/>
      <c r="AA204" s="20"/>
      <c r="AB204" s="20"/>
      <c r="AC204" s="20"/>
      <c r="AD204" s="20"/>
      <c r="AE204" s="20"/>
      <c r="AF204" s="20"/>
      <c r="AG204" s="20"/>
      <c r="AH204" s="20"/>
      <c r="AI204" s="20"/>
      <c r="AJ204" s="20"/>
      <c r="AK204" s="20"/>
      <c r="AL204" s="20"/>
      <c r="AM204" s="20"/>
      <c r="AN204" s="20"/>
      <c r="AO204" s="20"/>
      <c r="AP204" s="20"/>
      <c r="AQ204" s="89"/>
      <c r="AR204" s="89"/>
      <c r="AS204" s="161"/>
      <c r="AT204" s="161"/>
      <c r="AU204" s="161"/>
      <c r="AV204" s="28"/>
    </row>
    <row r="205" spans="1:48" x14ac:dyDescent="0.25">
      <c r="A205" s="101">
        <f>'Input Volunteers'!A204</f>
        <v>0</v>
      </c>
      <c r="B205" s="100"/>
      <c r="C205" s="20"/>
      <c r="D205" s="20"/>
      <c r="E205" s="20"/>
      <c r="F205" s="20"/>
      <c r="G205" s="20"/>
      <c r="H205" s="29">
        <f t="shared" si="10"/>
        <v>0</v>
      </c>
      <c r="I205" s="20">
        <f t="shared" si="9"/>
        <v>0</v>
      </c>
      <c r="J205" s="20"/>
      <c r="K205" s="20"/>
      <c r="L205" s="20"/>
      <c r="M205" s="20"/>
      <c r="N205" s="20"/>
      <c r="O205" s="20"/>
      <c r="P205" s="20"/>
      <c r="Q205" s="20"/>
      <c r="R205" s="20"/>
      <c r="S205" s="20"/>
      <c r="T205" s="20"/>
      <c r="U205" s="20"/>
      <c r="V205" s="20">
        <f t="shared" si="11"/>
        <v>0</v>
      </c>
      <c r="W205" s="20"/>
      <c r="X205" s="20"/>
      <c r="Y205" s="20"/>
      <c r="Z205" s="20"/>
      <c r="AA205" s="20"/>
      <c r="AB205" s="20"/>
      <c r="AC205" s="20"/>
      <c r="AD205" s="20"/>
      <c r="AE205" s="20"/>
      <c r="AF205" s="20"/>
      <c r="AG205" s="20"/>
      <c r="AH205" s="20"/>
      <c r="AI205" s="20"/>
      <c r="AJ205" s="20"/>
      <c r="AK205" s="20"/>
      <c r="AL205" s="20"/>
      <c r="AM205" s="20"/>
      <c r="AN205" s="20"/>
      <c r="AO205" s="20"/>
      <c r="AP205" s="20"/>
      <c r="AQ205" s="89"/>
      <c r="AR205" s="89"/>
      <c r="AS205" s="161"/>
      <c r="AT205" s="161"/>
      <c r="AU205" s="161"/>
      <c r="AV205" s="28"/>
    </row>
    <row r="206" spans="1:48" x14ac:dyDescent="0.25">
      <c r="A206" s="101">
        <f>'Input Volunteers'!A205</f>
        <v>0</v>
      </c>
      <c r="B206" s="100"/>
      <c r="C206" s="20"/>
      <c r="D206" s="20"/>
      <c r="E206" s="20"/>
      <c r="F206" s="20"/>
      <c r="G206" s="20"/>
      <c r="H206" s="29">
        <f t="shared" si="10"/>
        <v>0</v>
      </c>
      <c r="I206" s="20">
        <f t="shared" si="9"/>
        <v>0</v>
      </c>
      <c r="J206" s="20"/>
      <c r="K206" s="20"/>
      <c r="L206" s="20"/>
      <c r="M206" s="20"/>
      <c r="N206" s="20"/>
      <c r="O206" s="20"/>
      <c r="P206" s="20"/>
      <c r="Q206" s="20"/>
      <c r="R206" s="20"/>
      <c r="S206" s="20"/>
      <c r="T206" s="20"/>
      <c r="U206" s="20"/>
      <c r="V206" s="20">
        <f t="shared" si="11"/>
        <v>0</v>
      </c>
      <c r="W206" s="20"/>
      <c r="X206" s="20"/>
      <c r="Y206" s="20"/>
      <c r="Z206" s="20"/>
      <c r="AA206" s="20"/>
      <c r="AB206" s="20"/>
      <c r="AC206" s="20"/>
      <c r="AD206" s="20"/>
      <c r="AE206" s="20"/>
      <c r="AF206" s="20"/>
      <c r="AG206" s="20"/>
      <c r="AH206" s="20"/>
      <c r="AI206" s="20"/>
      <c r="AJ206" s="20"/>
      <c r="AK206" s="20"/>
      <c r="AL206" s="20"/>
      <c r="AM206" s="20"/>
      <c r="AN206" s="20"/>
      <c r="AO206" s="20"/>
      <c r="AP206" s="20"/>
      <c r="AQ206" s="89"/>
      <c r="AR206" s="89"/>
      <c r="AS206" s="161"/>
      <c r="AT206" s="161"/>
      <c r="AU206" s="161"/>
      <c r="AV206" s="28"/>
    </row>
    <row r="207" spans="1:48" x14ac:dyDescent="0.25">
      <c r="A207" s="101">
        <f>'Input Volunteers'!A206</f>
        <v>0</v>
      </c>
      <c r="B207" s="100"/>
      <c r="C207" s="20"/>
      <c r="D207" s="20"/>
      <c r="E207" s="20"/>
      <c r="F207" s="20"/>
      <c r="G207" s="20"/>
      <c r="H207" s="29">
        <f t="shared" si="10"/>
        <v>0</v>
      </c>
      <c r="I207" s="20">
        <f t="shared" si="9"/>
        <v>0</v>
      </c>
      <c r="J207" s="20"/>
      <c r="K207" s="20"/>
      <c r="L207" s="20"/>
      <c r="M207" s="20"/>
      <c r="N207" s="20"/>
      <c r="O207" s="20"/>
      <c r="P207" s="20"/>
      <c r="Q207" s="20"/>
      <c r="R207" s="20"/>
      <c r="S207" s="20"/>
      <c r="T207" s="20"/>
      <c r="U207" s="20"/>
      <c r="V207" s="20">
        <f t="shared" si="11"/>
        <v>0</v>
      </c>
      <c r="W207" s="20"/>
      <c r="X207" s="20"/>
      <c r="Y207" s="20"/>
      <c r="Z207" s="20"/>
      <c r="AA207" s="20"/>
      <c r="AB207" s="20"/>
      <c r="AC207" s="20"/>
      <c r="AD207" s="20"/>
      <c r="AE207" s="20"/>
      <c r="AF207" s="20"/>
      <c r="AG207" s="20"/>
      <c r="AH207" s="20"/>
      <c r="AI207" s="20"/>
      <c r="AJ207" s="20"/>
      <c r="AK207" s="20"/>
      <c r="AL207" s="20"/>
      <c r="AM207" s="20"/>
      <c r="AN207" s="20"/>
      <c r="AO207" s="20"/>
      <c r="AP207" s="20"/>
      <c r="AQ207" s="89"/>
      <c r="AR207" s="89"/>
      <c r="AS207" s="161"/>
      <c r="AT207" s="161"/>
      <c r="AU207" s="161"/>
      <c r="AV207" s="28"/>
    </row>
    <row r="208" spans="1:48" x14ac:dyDescent="0.25">
      <c r="A208" s="101">
        <f>'Input Volunteers'!A207</f>
        <v>0</v>
      </c>
      <c r="B208" s="100"/>
      <c r="C208" s="20"/>
      <c r="D208" s="20"/>
      <c r="E208" s="20"/>
      <c r="F208" s="20"/>
      <c r="G208" s="20"/>
      <c r="H208" s="29">
        <f t="shared" si="10"/>
        <v>0</v>
      </c>
      <c r="I208" s="20">
        <f t="shared" si="9"/>
        <v>0</v>
      </c>
      <c r="J208" s="20"/>
      <c r="K208" s="20"/>
      <c r="L208" s="20"/>
      <c r="M208" s="20"/>
      <c r="N208" s="20"/>
      <c r="O208" s="20"/>
      <c r="P208" s="20"/>
      <c r="Q208" s="20"/>
      <c r="R208" s="20"/>
      <c r="S208" s="20"/>
      <c r="T208" s="20"/>
      <c r="U208" s="20"/>
      <c r="V208" s="20">
        <f t="shared" si="11"/>
        <v>0</v>
      </c>
      <c r="W208" s="20"/>
      <c r="X208" s="20"/>
      <c r="Y208" s="20"/>
      <c r="Z208" s="20"/>
      <c r="AA208" s="20"/>
      <c r="AB208" s="20"/>
      <c r="AC208" s="20"/>
      <c r="AD208" s="20"/>
      <c r="AE208" s="20"/>
      <c r="AF208" s="20"/>
      <c r="AG208" s="20"/>
      <c r="AH208" s="20"/>
      <c r="AI208" s="20"/>
      <c r="AJ208" s="20"/>
      <c r="AK208" s="20"/>
      <c r="AL208" s="20"/>
      <c r="AM208" s="20"/>
      <c r="AN208" s="20"/>
      <c r="AO208" s="20"/>
      <c r="AP208" s="20"/>
      <c r="AQ208" s="89"/>
      <c r="AR208" s="89"/>
      <c r="AS208" s="161"/>
      <c r="AT208" s="161"/>
      <c r="AU208" s="161"/>
      <c r="AV208" s="28"/>
    </row>
    <row r="209" spans="1:48" x14ac:dyDescent="0.25">
      <c r="A209" s="101">
        <f>'Input Volunteers'!A208</f>
        <v>0</v>
      </c>
      <c r="B209" s="100"/>
      <c r="C209" s="20"/>
      <c r="D209" s="20"/>
      <c r="E209" s="20"/>
      <c r="F209" s="20"/>
      <c r="G209" s="20"/>
      <c r="H209" s="29">
        <f t="shared" si="10"/>
        <v>0</v>
      </c>
      <c r="I209" s="20">
        <f t="shared" si="9"/>
        <v>0</v>
      </c>
      <c r="J209" s="20"/>
      <c r="K209" s="20"/>
      <c r="L209" s="20"/>
      <c r="M209" s="20"/>
      <c r="N209" s="20"/>
      <c r="O209" s="20"/>
      <c r="P209" s="20"/>
      <c r="Q209" s="20"/>
      <c r="R209" s="20"/>
      <c r="S209" s="20"/>
      <c r="T209" s="20"/>
      <c r="U209" s="20"/>
      <c r="V209" s="20">
        <f t="shared" si="11"/>
        <v>0</v>
      </c>
      <c r="W209" s="20"/>
      <c r="X209" s="20"/>
      <c r="Y209" s="20"/>
      <c r="Z209" s="20"/>
      <c r="AA209" s="20"/>
      <c r="AB209" s="20"/>
      <c r="AC209" s="20"/>
      <c r="AD209" s="20"/>
      <c r="AE209" s="20"/>
      <c r="AF209" s="20"/>
      <c r="AG209" s="20"/>
      <c r="AH209" s="20"/>
      <c r="AI209" s="20"/>
      <c r="AJ209" s="20"/>
      <c r="AK209" s="20"/>
      <c r="AL209" s="20"/>
      <c r="AM209" s="20"/>
      <c r="AN209" s="20"/>
      <c r="AO209" s="20"/>
      <c r="AP209" s="20"/>
      <c r="AQ209" s="89"/>
      <c r="AR209" s="89"/>
      <c r="AS209" s="161"/>
      <c r="AT209" s="161"/>
      <c r="AU209" s="161"/>
      <c r="AV209" s="28"/>
    </row>
    <row r="210" spans="1:48" x14ac:dyDescent="0.25">
      <c r="A210" s="101">
        <f>'Input Volunteers'!A209</f>
        <v>0</v>
      </c>
      <c r="B210" s="100"/>
      <c r="C210" s="20"/>
      <c r="D210" s="20"/>
      <c r="E210" s="20"/>
      <c r="F210" s="20"/>
      <c r="G210" s="20"/>
      <c r="H210" s="29">
        <f t="shared" si="10"/>
        <v>0</v>
      </c>
      <c r="I210" s="20">
        <f t="shared" si="9"/>
        <v>0</v>
      </c>
      <c r="J210" s="20"/>
      <c r="K210" s="20"/>
      <c r="L210" s="20"/>
      <c r="M210" s="20"/>
      <c r="N210" s="20"/>
      <c r="O210" s="20"/>
      <c r="P210" s="20"/>
      <c r="Q210" s="20"/>
      <c r="R210" s="20"/>
      <c r="S210" s="20"/>
      <c r="T210" s="20"/>
      <c r="U210" s="20"/>
      <c r="V210" s="20">
        <f t="shared" si="11"/>
        <v>0</v>
      </c>
      <c r="W210" s="20"/>
      <c r="X210" s="20"/>
      <c r="Y210" s="20"/>
      <c r="Z210" s="20"/>
      <c r="AA210" s="20"/>
      <c r="AB210" s="20"/>
      <c r="AC210" s="20"/>
      <c r="AD210" s="20"/>
      <c r="AE210" s="20"/>
      <c r="AF210" s="20"/>
      <c r="AG210" s="20"/>
      <c r="AH210" s="20"/>
      <c r="AI210" s="20"/>
      <c r="AJ210" s="20"/>
      <c r="AK210" s="20"/>
      <c r="AL210" s="20"/>
      <c r="AM210" s="20"/>
      <c r="AN210" s="20"/>
      <c r="AO210" s="20"/>
      <c r="AP210" s="20"/>
      <c r="AQ210" s="89"/>
      <c r="AR210" s="89"/>
      <c r="AS210" s="161"/>
      <c r="AT210" s="161"/>
      <c r="AU210" s="161"/>
      <c r="AV210" s="28"/>
    </row>
    <row r="211" spans="1:48" x14ac:dyDescent="0.25">
      <c r="A211" s="101">
        <f>'Input Volunteers'!A210</f>
        <v>0</v>
      </c>
      <c r="B211" s="100"/>
      <c r="C211" s="20"/>
      <c r="D211" s="20"/>
      <c r="E211" s="20"/>
      <c r="F211" s="20"/>
      <c r="G211" s="20"/>
      <c r="H211" s="29">
        <f t="shared" si="10"/>
        <v>0</v>
      </c>
      <c r="I211" s="20">
        <f t="shared" si="9"/>
        <v>0</v>
      </c>
      <c r="J211" s="20"/>
      <c r="K211" s="20"/>
      <c r="L211" s="20"/>
      <c r="M211" s="20"/>
      <c r="N211" s="20"/>
      <c r="O211" s="20"/>
      <c r="P211" s="20"/>
      <c r="Q211" s="20"/>
      <c r="R211" s="20"/>
      <c r="S211" s="20"/>
      <c r="T211" s="20"/>
      <c r="U211" s="20"/>
      <c r="V211" s="20">
        <f t="shared" si="11"/>
        <v>0</v>
      </c>
      <c r="W211" s="20"/>
      <c r="X211" s="20"/>
      <c r="Y211" s="20"/>
      <c r="Z211" s="20"/>
      <c r="AA211" s="20"/>
      <c r="AB211" s="20"/>
      <c r="AC211" s="20"/>
      <c r="AD211" s="20"/>
      <c r="AE211" s="20"/>
      <c r="AF211" s="20"/>
      <c r="AG211" s="20"/>
      <c r="AH211" s="20"/>
      <c r="AI211" s="20"/>
      <c r="AJ211" s="20"/>
      <c r="AK211" s="20"/>
      <c r="AL211" s="20"/>
      <c r="AM211" s="20"/>
      <c r="AN211" s="20"/>
      <c r="AO211" s="20"/>
      <c r="AP211" s="20"/>
      <c r="AQ211" s="89"/>
      <c r="AR211" s="89"/>
      <c r="AS211" s="161"/>
      <c r="AT211" s="161"/>
      <c r="AU211" s="161"/>
      <c r="AV211" s="28"/>
    </row>
    <row r="212" spans="1:48" x14ac:dyDescent="0.25">
      <c r="A212" s="101">
        <f>'Input Volunteers'!A211</f>
        <v>0</v>
      </c>
      <c r="B212" s="100"/>
      <c r="C212" s="20"/>
      <c r="D212" s="20"/>
      <c r="E212" s="20"/>
      <c r="F212" s="20"/>
      <c r="G212" s="20"/>
      <c r="H212" s="29">
        <f t="shared" si="10"/>
        <v>0</v>
      </c>
      <c r="I212" s="20">
        <f t="shared" si="9"/>
        <v>0</v>
      </c>
      <c r="J212" s="20"/>
      <c r="K212" s="20"/>
      <c r="L212" s="20"/>
      <c r="M212" s="20"/>
      <c r="N212" s="20"/>
      <c r="O212" s="20"/>
      <c r="P212" s="20"/>
      <c r="Q212" s="20"/>
      <c r="R212" s="20"/>
      <c r="S212" s="20"/>
      <c r="T212" s="20"/>
      <c r="U212" s="20"/>
      <c r="V212" s="20">
        <f t="shared" si="11"/>
        <v>0</v>
      </c>
      <c r="W212" s="20"/>
      <c r="X212" s="20"/>
      <c r="Y212" s="20"/>
      <c r="Z212" s="20"/>
      <c r="AA212" s="20"/>
      <c r="AB212" s="20"/>
      <c r="AC212" s="20"/>
      <c r="AD212" s="20"/>
      <c r="AE212" s="20"/>
      <c r="AF212" s="20"/>
      <c r="AG212" s="20"/>
      <c r="AH212" s="20"/>
      <c r="AI212" s="20"/>
      <c r="AJ212" s="20"/>
      <c r="AK212" s="20"/>
      <c r="AL212" s="20"/>
      <c r="AM212" s="20"/>
      <c r="AN212" s="20"/>
      <c r="AO212" s="20"/>
      <c r="AP212" s="20"/>
      <c r="AQ212" s="89"/>
      <c r="AR212" s="89"/>
      <c r="AS212" s="161"/>
      <c r="AT212" s="161"/>
      <c r="AU212" s="161"/>
      <c r="AV212" s="28"/>
    </row>
    <row r="213" spans="1:48" x14ac:dyDescent="0.25">
      <c r="A213" s="101">
        <f>'Input Volunteers'!A212</f>
        <v>0</v>
      </c>
      <c r="B213" s="100"/>
      <c r="C213" s="20"/>
      <c r="D213" s="20"/>
      <c r="E213" s="20"/>
      <c r="F213" s="20"/>
      <c r="G213" s="20"/>
      <c r="H213" s="29">
        <f t="shared" si="10"/>
        <v>0</v>
      </c>
      <c r="I213" s="20">
        <f t="shared" si="9"/>
        <v>0</v>
      </c>
      <c r="J213" s="20"/>
      <c r="K213" s="20"/>
      <c r="L213" s="20"/>
      <c r="M213" s="20"/>
      <c r="N213" s="20"/>
      <c r="O213" s="20"/>
      <c r="P213" s="20"/>
      <c r="Q213" s="20"/>
      <c r="R213" s="20"/>
      <c r="S213" s="20"/>
      <c r="T213" s="20"/>
      <c r="U213" s="20"/>
      <c r="V213" s="20">
        <f t="shared" si="11"/>
        <v>0</v>
      </c>
      <c r="W213" s="20"/>
      <c r="X213" s="20"/>
      <c r="Y213" s="20"/>
      <c r="Z213" s="20"/>
      <c r="AA213" s="20"/>
      <c r="AB213" s="20"/>
      <c r="AC213" s="20"/>
      <c r="AD213" s="20"/>
      <c r="AE213" s="20"/>
      <c r="AF213" s="20"/>
      <c r="AG213" s="20"/>
      <c r="AH213" s="20"/>
      <c r="AI213" s="20"/>
      <c r="AJ213" s="20"/>
      <c r="AK213" s="20"/>
      <c r="AL213" s="20"/>
      <c r="AM213" s="20"/>
      <c r="AN213" s="20"/>
      <c r="AO213" s="20"/>
      <c r="AP213" s="20"/>
      <c r="AQ213" s="89"/>
      <c r="AR213" s="89"/>
      <c r="AS213" s="161"/>
      <c r="AT213" s="161"/>
      <c r="AU213" s="161"/>
      <c r="AV213" s="28"/>
    </row>
    <row r="214" spans="1:48" x14ac:dyDescent="0.25">
      <c r="A214" s="101">
        <f>'Input Volunteers'!A213</f>
        <v>0</v>
      </c>
      <c r="B214" s="100"/>
      <c r="C214" s="20"/>
      <c r="D214" s="20"/>
      <c r="E214" s="20"/>
      <c r="F214" s="20"/>
      <c r="G214" s="20"/>
      <c r="H214" s="29">
        <f t="shared" si="10"/>
        <v>0</v>
      </c>
      <c r="I214" s="20">
        <f t="shared" si="9"/>
        <v>0</v>
      </c>
      <c r="J214" s="20"/>
      <c r="K214" s="20"/>
      <c r="L214" s="20"/>
      <c r="M214" s="20"/>
      <c r="N214" s="20"/>
      <c r="O214" s="20"/>
      <c r="P214" s="20"/>
      <c r="Q214" s="20"/>
      <c r="R214" s="20"/>
      <c r="S214" s="20"/>
      <c r="T214" s="20"/>
      <c r="U214" s="20"/>
      <c r="V214" s="20">
        <f t="shared" si="11"/>
        <v>0</v>
      </c>
      <c r="W214" s="20"/>
      <c r="X214" s="20"/>
      <c r="Y214" s="20"/>
      <c r="Z214" s="20"/>
      <c r="AA214" s="20"/>
      <c r="AB214" s="20"/>
      <c r="AC214" s="20"/>
      <c r="AD214" s="20"/>
      <c r="AE214" s="20"/>
      <c r="AF214" s="20"/>
      <c r="AG214" s="20"/>
      <c r="AH214" s="20"/>
      <c r="AI214" s="20"/>
      <c r="AJ214" s="20"/>
      <c r="AK214" s="20"/>
      <c r="AL214" s="20"/>
      <c r="AM214" s="20"/>
      <c r="AN214" s="20"/>
      <c r="AO214" s="20"/>
      <c r="AP214" s="20"/>
      <c r="AQ214" s="89"/>
      <c r="AR214" s="89"/>
      <c r="AS214" s="161"/>
      <c r="AT214" s="161"/>
      <c r="AU214" s="161"/>
      <c r="AV214" s="28"/>
    </row>
    <row r="215" spans="1:48" x14ac:dyDescent="0.25">
      <c r="A215" s="101">
        <f>'Input Volunteers'!A214</f>
        <v>0</v>
      </c>
      <c r="B215" s="100"/>
      <c r="C215" s="20"/>
      <c r="D215" s="20"/>
      <c r="E215" s="20"/>
      <c r="F215" s="20"/>
      <c r="G215" s="20"/>
      <c r="H215" s="29">
        <f t="shared" si="10"/>
        <v>0</v>
      </c>
      <c r="I215" s="20">
        <f t="shared" si="9"/>
        <v>0</v>
      </c>
      <c r="J215" s="20"/>
      <c r="K215" s="20"/>
      <c r="L215" s="20"/>
      <c r="M215" s="20"/>
      <c r="N215" s="20"/>
      <c r="O215" s="20"/>
      <c r="P215" s="20"/>
      <c r="Q215" s="20"/>
      <c r="R215" s="20"/>
      <c r="S215" s="20"/>
      <c r="T215" s="20"/>
      <c r="U215" s="20"/>
      <c r="V215" s="20">
        <f t="shared" si="11"/>
        <v>0</v>
      </c>
      <c r="W215" s="20"/>
      <c r="X215" s="20"/>
      <c r="Y215" s="20"/>
      <c r="Z215" s="20"/>
      <c r="AA215" s="20"/>
      <c r="AB215" s="20"/>
      <c r="AC215" s="20"/>
      <c r="AD215" s="20"/>
      <c r="AE215" s="20"/>
      <c r="AF215" s="20"/>
      <c r="AG215" s="20"/>
      <c r="AH215" s="20"/>
      <c r="AI215" s="20"/>
      <c r="AJ215" s="20"/>
      <c r="AK215" s="20"/>
      <c r="AL215" s="20"/>
      <c r="AM215" s="20"/>
      <c r="AN215" s="20"/>
      <c r="AO215" s="20"/>
      <c r="AP215" s="20"/>
      <c r="AQ215" s="89"/>
      <c r="AR215" s="89"/>
      <c r="AS215" s="161"/>
      <c r="AT215" s="161"/>
      <c r="AU215" s="161"/>
      <c r="AV215" s="28"/>
    </row>
    <row r="216" spans="1:48" x14ac:dyDescent="0.25">
      <c r="A216" s="101">
        <f>'Input Volunteers'!A215</f>
        <v>0</v>
      </c>
      <c r="B216" s="100"/>
      <c r="C216" s="20"/>
      <c r="D216" s="20"/>
      <c r="E216" s="20"/>
      <c r="F216" s="20"/>
      <c r="G216" s="20"/>
      <c r="H216" s="29">
        <f t="shared" si="10"/>
        <v>0</v>
      </c>
      <c r="I216" s="20">
        <f t="shared" si="9"/>
        <v>0</v>
      </c>
      <c r="J216" s="20"/>
      <c r="K216" s="20"/>
      <c r="L216" s="20"/>
      <c r="M216" s="20"/>
      <c r="N216" s="20"/>
      <c r="O216" s="20"/>
      <c r="P216" s="20"/>
      <c r="Q216" s="20"/>
      <c r="R216" s="20"/>
      <c r="S216" s="20"/>
      <c r="T216" s="20"/>
      <c r="U216" s="20"/>
      <c r="V216" s="20">
        <f t="shared" si="11"/>
        <v>0</v>
      </c>
      <c r="W216" s="20"/>
      <c r="X216" s="20"/>
      <c r="Y216" s="20"/>
      <c r="Z216" s="20"/>
      <c r="AA216" s="20"/>
      <c r="AB216" s="20"/>
      <c r="AC216" s="20"/>
      <c r="AD216" s="20"/>
      <c r="AE216" s="20"/>
      <c r="AF216" s="20"/>
      <c r="AG216" s="20"/>
      <c r="AH216" s="20"/>
      <c r="AI216" s="20"/>
      <c r="AJ216" s="20"/>
      <c r="AK216" s="20"/>
      <c r="AL216" s="20"/>
      <c r="AM216" s="20"/>
      <c r="AN216" s="20"/>
      <c r="AO216" s="20"/>
      <c r="AP216" s="20"/>
      <c r="AQ216" s="89"/>
      <c r="AR216" s="89"/>
      <c r="AS216" s="161"/>
      <c r="AT216" s="161"/>
      <c r="AU216" s="161"/>
      <c r="AV216" s="28"/>
    </row>
    <row r="217" spans="1:48" x14ac:dyDescent="0.25">
      <c r="A217" s="101">
        <f>'Input Volunteers'!A216</f>
        <v>0</v>
      </c>
      <c r="B217" s="100"/>
      <c r="C217" s="20"/>
      <c r="D217" s="20"/>
      <c r="E217" s="20"/>
      <c r="F217" s="20"/>
      <c r="G217" s="20"/>
      <c r="H217" s="29">
        <f t="shared" si="10"/>
        <v>0</v>
      </c>
      <c r="I217" s="20">
        <f t="shared" si="9"/>
        <v>0</v>
      </c>
      <c r="J217" s="20"/>
      <c r="K217" s="20"/>
      <c r="L217" s="20"/>
      <c r="M217" s="20"/>
      <c r="N217" s="20"/>
      <c r="O217" s="20"/>
      <c r="P217" s="20"/>
      <c r="Q217" s="20"/>
      <c r="R217" s="20"/>
      <c r="S217" s="20"/>
      <c r="T217" s="20"/>
      <c r="U217" s="20"/>
      <c r="V217" s="20">
        <f t="shared" si="11"/>
        <v>0</v>
      </c>
      <c r="W217" s="20"/>
      <c r="X217" s="20"/>
      <c r="Y217" s="20"/>
      <c r="Z217" s="20"/>
      <c r="AA217" s="20"/>
      <c r="AB217" s="20"/>
      <c r="AC217" s="20"/>
      <c r="AD217" s="20"/>
      <c r="AE217" s="20"/>
      <c r="AF217" s="20"/>
      <c r="AG217" s="20"/>
      <c r="AH217" s="20"/>
      <c r="AI217" s="20"/>
      <c r="AJ217" s="20"/>
      <c r="AK217" s="20"/>
      <c r="AL217" s="20"/>
      <c r="AM217" s="20"/>
      <c r="AN217" s="20"/>
      <c r="AO217" s="20"/>
      <c r="AP217" s="20"/>
      <c r="AQ217" s="89"/>
      <c r="AR217" s="89"/>
      <c r="AS217" s="161"/>
      <c r="AT217" s="161"/>
      <c r="AU217" s="161"/>
      <c r="AV217" s="28"/>
    </row>
    <row r="218" spans="1:48" x14ac:dyDescent="0.25">
      <c r="A218" s="101">
        <f>'Input Volunteers'!A217</f>
        <v>0</v>
      </c>
      <c r="B218" s="100"/>
      <c r="C218" s="20"/>
      <c r="D218" s="20"/>
      <c r="E218" s="20"/>
      <c r="F218" s="20"/>
      <c r="G218" s="20"/>
      <c r="H218" s="29">
        <f t="shared" si="10"/>
        <v>0</v>
      </c>
      <c r="I218" s="20">
        <f t="shared" si="9"/>
        <v>0</v>
      </c>
      <c r="J218" s="20"/>
      <c r="K218" s="20"/>
      <c r="L218" s="20"/>
      <c r="M218" s="20"/>
      <c r="N218" s="20"/>
      <c r="O218" s="20"/>
      <c r="P218" s="20"/>
      <c r="Q218" s="20"/>
      <c r="R218" s="20"/>
      <c r="S218" s="20"/>
      <c r="T218" s="20"/>
      <c r="U218" s="20"/>
      <c r="V218" s="20">
        <f t="shared" si="11"/>
        <v>0</v>
      </c>
      <c r="W218" s="20"/>
      <c r="X218" s="20"/>
      <c r="Y218" s="20"/>
      <c r="Z218" s="20"/>
      <c r="AA218" s="20"/>
      <c r="AB218" s="20"/>
      <c r="AC218" s="20"/>
      <c r="AD218" s="20"/>
      <c r="AE218" s="20"/>
      <c r="AF218" s="20"/>
      <c r="AG218" s="20"/>
      <c r="AH218" s="20"/>
      <c r="AI218" s="20"/>
      <c r="AJ218" s="20"/>
      <c r="AK218" s="20"/>
      <c r="AL218" s="20"/>
      <c r="AM218" s="20"/>
      <c r="AN218" s="20"/>
      <c r="AO218" s="20"/>
      <c r="AP218" s="20"/>
      <c r="AQ218" s="89"/>
      <c r="AR218" s="89"/>
      <c r="AS218" s="161"/>
      <c r="AT218" s="161"/>
      <c r="AU218" s="161"/>
      <c r="AV218" s="28"/>
    </row>
    <row r="219" spans="1:48" x14ac:dyDescent="0.25">
      <c r="A219" s="101">
        <f>'Input Volunteers'!A218</f>
        <v>0</v>
      </c>
      <c r="B219" s="100"/>
      <c r="C219" s="20"/>
      <c r="D219" s="20"/>
      <c r="E219" s="20"/>
      <c r="F219" s="20"/>
      <c r="G219" s="20"/>
      <c r="H219" s="29">
        <f t="shared" si="10"/>
        <v>0</v>
      </c>
      <c r="I219" s="20">
        <f t="shared" si="9"/>
        <v>0</v>
      </c>
      <c r="J219" s="20"/>
      <c r="K219" s="20"/>
      <c r="L219" s="20"/>
      <c r="M219" s="20"/>
      <c r="N219" s="20"/>
      <c r="O219" s="20"/>
      <c r="P219" s="20"/>
      <c r="Q219" s="20"/>
      <c r="R219" s="20"/>
      <c r="S219" s="20"/>
      <c r="T219" s="20"/>
      <c r="U219" s="20"/>
      <c r="V219" s="20">
        <f t="shared" si="11"/>
        <v>0</v>
      </c>
      <c r="W219" s="20"/>
      <c r="X219" s="20"/>
      <c r="Y219" s="20"/>
      <c r="Z219" s="20"/>
      <c r="AA219" s="20"/>
      <c r="AB219" s="20"/>
      <c r="AC219" s="20"/>
      <c r="AD219" s="20"/>
      <c r="AE219" s="20"/>
      <c r="AF219" s="20"/>
      <c r="AG219" s="20"/>
      <c r="AH219" s="20"/>
      <c r="AI219" s="20"/>
      <c r="AJ219" s="20"/>
      <c r="AK219" s="20"/>
      <c r="AL219" s="20"/>
      <c r="AM219" s="20"/>
      <c r="AN219" s="20"/>
      <c r="AO219" s="20"/>
      <c r="AP219" s="20"/>
      <c r="AQ219" s="89"/>
      <c r="AR219" s="89"/>
      <c r="AS219" s="161"/>
      <c r="AT219" s="161"/>
      <c r="AU219" s="161"/>
      <c r="AV219" s="28"/>
    </row>
    <row r="220" spans="1:48" x14ac:dyDescent="0.25">
      <c r="A220" s="101">
        <f>'Input Volunteers'!A219</f>
        <v>0</v>
      </c>
      <c r="B220" s="100"/>
      <c r="C220" s="20"/>
      <c r="D220" s="20"/>
      <c r="E220" s="20"/>
      <c r="F220" s="20"/>
      <c r="G220" s="20"/>
      <c r="H220" s="29">
        <f t="shared" si="10"/>
        <v>0</v>
      </c>
      <c r="I220" s="20">
        <f t="shared" si="9"/>
        <v>0</v>
      </c>
      <c r="J220" s="20"/>
      <c r="K220" s="20"/>
      <c r="L220" s="20"/>
      <c r="M220" s="20"/>
      <c r="N220" s="20"/>
      <c r="O220" s="20"/>
      <c r="P220" s="20"/>
      <c r="Q220" s="20"/>
      <c r="R220" s="20"/>
      <c r="S220" s="20"/>
      <c r="T220" s="20"/>
      <c r="U220" s="20"/>
      <c r="V220" s="20">
        <f t="shared" si="11"/>
        <v>0</v>
      </c>
      <c r="W220" s="20"/>
      <c r="X220" s="20"/>
      <c r="Y220" s="20"/>
      <c r="Z220" s="20"/>
      <c r="AA220" s="20"/>
      <c r="AB220" s="20"/>
      <c r="AC220" s="20"/>
      <c r="AD220" s="20"/>
      <c r="AE220" s="20"/>
      <c r="AF220" s="20"/>
      <c r="AG220" s="20"/>
      <c r="AH220" s="20"/>
      <c r="AI220" s="20"/>
      <c r="AJ220" s="20"/>
      <c r="AK220" s="20"/>
      <c r="AL220" s="20"/>
      <c r="AM220" s="20"/>
      <c r="AN220" s="20"/>
      <c r="AO220" s="20"/>
      <c r="AP220" s="20"/>
      <c r="AQ220" s="89"/>
      <c r="AR220" s="89"/>
      <c r="AS220" s="161"/>
      <c r="AT220" s="161"/>
      <c r="AU220" s="161"/>
      <c r="AV220" s="28"/>
    </row>
    <row r="221" spans="1:48" x14ac:dyDescent="0.25">
      <c r="A221" s="101">
        <f>'Input Volunteers'!A220</f>
        <v>0</v>
      </c>
      <c r="B221" s="100"/>
      <c r="C221" s="20"/>
      <c r="D221" s="20"/>
      <c r="E221" s="20"/>
      <c r="F221" s="20"/>
      <c r="G221" s="20"/>
      <c r="H221" s="29">
        <f t="shared" si="10"/>
        <v>0</v>
      </c>
      <c r="I221" s="20">
        <f t="shared" si="9"/>
        <v>0</v>
      </c>
      <c r="J221" s="20"/>
      <c r="K221" s="20"/>
      <c r="L221" s="20"/>
      <c r="M221" s="20"/>
      <c r="N221" s="20"/>
      <c r="O221" s="20"/>
      <c r="P221" s="20"/>
      <c r="Q221" s="20"/>
      <c r="R221" s="20"/>
      <c r="S221" s="20"/>
      <c r="T221" s="20"/>
      <c r="U221" s="20"/>
      <c r="V221" s="20">
        <f t="shared" si="11"/>
        <v>0</v>
      </c>
      <c r="W221" s="20"/>
      <c r="X221" s="20"/>
      <c r="Y221" s="20"/>
      <c r="Z221" s="20"/>
      <c r="AA221" s="20"/>
      <c r="AB221" s="20"/>
      <c r="AC221" s="20"/>
      <c r="AD221" s="20"/>
      <c r="AE221" s="20"/>
      <c r="AF221" s="20"/>
      <c r="AG221" s="20"/>
      <c r="AH221" s="20"/>
      <c r="AI221" s="20"/>
      <c r="AJ221" s="20"/>
      <c r="AK221" s="20"/>
      <c r="AL221" s="20"/>
      <c r="AM221" s="20"/>
      <c r="AN221" s="20"/>
      <c r="AO221" s="20"/>
      <c r="AP221" s="20"/>
      <c r="AQ221" s="89"/>
      <c r="AR221" s="89"/>
      <c r="AS221" s="161"/>
      <c r="AT221" s="161"/>
      <c r="AU221" s="161"/>
      <c r="AV221" s="28"/>
    </row>
    <row r="222" spans="1:48" x14ac:dyDescent="0.25">
      <c r="A222" s="101">
        <f>'Input Volunteers'!A221</f>
        <v>0</v>
      </c>
      <c r="B222" s="100"/>
      <c r="C222" s="20"/>
      <c r="D222" s="20"/>
      <c r="E222" s="20"/>
      <c r="F222" s="20"/>
      <c r="G222" s="20"/>
      <c r="H222" s="29">
        <f t="shared" si="10"/>
        <v>0</v>
      </c>
      <c r="I222" s="20">
        <f t="shared" si="9"/>
        <v>0</v>
      </c>
      <c r="J222" s="20"/>
      <c r="K222" s="20"/>
      <c r="L222" s="20"/>
      <c r="M222" s="20"/>
      <c r="N222" s="20"/>
      <c r="O222" s="20"/>
      <c r="P222" s="20"/>
      <c r="Q222" s="20"/>
      <c r="R222" s="20"/>
      <c r="S222" s="20"/>
      <c r="T222" s="20"/>
      <c r="U222" s="20"/>
      <c r="V222" s="20">
        <f t="shared" si="11"/>
        <v>0</v>
      </c>
      <c r="W222" s="20"/>
      <c r="X222" s="20"/>
      <c r="Y222" s="20"/>
      <c r="Z222" s="20"/>
      <c r="AA222" s="20"/>
      <c r="AB222" s="20"/>
      <c r="AC222" s="20"/>
      <c r="AD222" s="20"/>
      <c r="AE222" s="20"/>
      <c r="AF222" s="20"/>
      <c r="AG222" s="20"/>
      <c r="AH222" s="20"/>
      <c r="AI222" s="20"/>
      <c r="AJ222" s="20"/>
      <c r="AK222" s="20"/>
      <c r="AL222" s="20"/>
      <c r="AM222" s="20"/>
      <c r="AN222" s="20"/>
      <c r="AO222" s="20"/>
      <c r="AP222" s="20"/>
      <c r="AQ222" s="89"/>
      <c r="AR222" s="89"/>
      <c r="AS222" s="161"/>
      <c r="AT222" s="161"/>
      <c r="AU222" s="161"/>
      <c r="AV222" s="28"/>
    </row>
    <row r="223" spans="1:48" x14ac:dyDescent="0.25">
      <c r="A223" s="101">
        <f>'Input Volunteers'!A222</f>
        <v>0</v>
      </c>
      <c r="B223" s="100"/>
      <c r="C223" s="20"/>
      <c r="D223" s="20"/>
      <c r="E223" s="20"/>
      <c r="F223" s="20"/>
      <c r="G223" s="20"/>
      <c r="H223" s="29">
        <f t="shared" si="10"/>
        <v>0</v>
      </c>
      <c r="I223" s="20">
        <f t="shared" si="9"/>
        <v>0</v>
      </c>
      <c r="J223" s="20"/>
      <c r="K223" s="20"/>
      <c r="L223" s="20"/>
      <c r="M223" s="20"/>
      <c r="N223" s="20"/>
      <c r="O223" s="20"/>
      <c r="P223" s="20"/>
      <c r="Q223" s="20"/>
      <c r="R223" s="20"/>
      <c r="S223" s="20"/>
      <c r="T223" s="20"/>
      <c r="U223" s="20"/>
      <c r="V223" s="20">
        <f t="shared" si="11"/>
        <v>0</v>
      </c>
      <c r="W223" s="20"/>
      <c r="X223" s="20"/>
      <c r="Y223" s="20"/>
      <c r="Z223" s="20"/>
      <c r="AA223" s="20"/>
      <c r="AB223" s="20"/>
      <c r="AC223" s="20"/>
      <c r="AD223" s="20"/>
      <c r="AE223" s="20"/>
      <c r="AF223" s="20"/>
      <c r="AG223" s="20"/>
      <c r="AH223" s="20"/>
      <c r="AI223" s="20"/>
      <c r="AJ223" s="20"/>
      <c r="AK223" s="20"/>
      <c r="AL223" s="20"/>
      <c r="AM223" s="20"/>
      <c r="AN223" s="20"/>
      <c r="AO223" s="20"/>
      <c r="AP223" s="20"/>
      <c r="AQ223" s="89"/>
      <c r="AR223" s="89"/>
      <c r="AS223" s="161"/>
      <c r="AT223" s="161"/>
      <c r="AU223" s="161"/>
      <c r="AV223" s="28"/>
    </row>
    <row r="224" spans="1:48" x14ac:dyDescent="0.25">
      <c r="A224" s="101">
        <f>'Input Volunteers'!A223</f>
        <v>0</v>
      </c>
      <c r="B224" s="100"/>
      <c r="C224" s="20"/>
      <c r="D224" s="20"/>
      <c r="E224" s="20"/>
      <c r="F224" s="20"/>
      <c r="G224" s="20"/>
      <c r="H224" s="29">
        <f t="shared" si="10"/>
        <v>0</v>
      </c>
      <c r="I224" s="20">
        <f t="shared" si="9"/>
        <v>0</v>
      </c>
      <c r="J224" s="20"/>
      <c r="K224" s="20"/>
      <c r="L224" s="20"/>
      <c r="M224" s="20"/>
      <c r="N224" s="20"/>
      <c r="O224" s="20"/>
      <c r="P224" s="20"/>
      <c r="Q224" s="20"/>
      <c r="R224" s="20"/>
      <c r="S224" s="20"/>
      <c r="T224" s="20"/>
      <c r="U224" s="20"/>
      <c r="V224" s="20">
        <f t="shared" si="11"/>
        <v>0</v>
      </c>
      <c r="W224" s="20"/>
      <c r="X224" s="20"/>
      <c r="Y224" s="20"/>
      <c r="Z224" s="20"/>
      <c r="AA224" s="20"/>
      <c r="AB224" s="20"/>
      <c r="AC224" s="20"/>
      <c r="AD224" s="20"/>
      <c r="AE224" s="20"/>
      <c r="AF224" s="20"/>
      <c r="AG224" s="20"/>
      <c r="AH224" s="20"/>
      <c r="AI224" s="20"/>
      <c r="AJ224" s="20"/>
      <c r="AK224" s="20"/>
      <c r="AL224" s="20"/>
      <c r="AM224" s="20"/>
      <c r="AN224" s="20"/>
      <c r="AO224" s="20"/>
      <c r="AP224" s="20"/>
      <c r="AQ224" s="89"/>
      <c r="AR224" s="89"/>
      <c r="AS224" s="161"/>
      <c r="AT224" s="161"/>
      <c r="AU224" s="161"/>
      <c r="AV224" s="28"/>
    </row>
    <row r="225" spans="1:48" x14ac:dyDescent="0.25">
      <c r="A225" s="101">
        <f>'Input Volunteers'!A224</f>
        <v>0</v>
      </c>
      <c r="B225" s="100"/>
      <c r="C225" s="20"/>
      <c r="D225" s="20"/>
      <c r="E225" s="20"/>
      <c r="F225" s="20"/>
      <c r="G225" s="20"/>
      <c r="H225" s="29">
        <f t="shared" si="10"/>
        <v>0</v>
      </c>
      <c r="I225" s="20">
        <f t="shared" si="9"/>
        <v>0</v>
      </c>
      <c r="J225" s="20"/>
      <c r="K225" s="20"/>
      <c r="L225" s="20"/>
      <c r="M225" s="20"/>
      <c r="N225" s="20"/>
      <c r="O225" s="20"/>
      <c r="P225" s="20"/>
      <c r="Q225" s="20"/>
      <c r="R225" s="20"/>
      <c r="S225" s="20"/>
      <c r="T225" s="20"/>
      <c r="U225" s="20"/>
      <c r="V225" s="20">
        <f t="shared" si="11"/>
        <v>0</v>
      </c>
      <c r="W225" s="20"/>
      <c r="X225" s="20"/>
      <c r="Y225" s="20"/>
      <c r="Z225" s="20"/>
      <c r="AA225" s="20"/>
      <c r="AB225" s="20"/>
      <c r="AC225" s="20"/>
      <c r="AD225" s="20"/>
      <c r="AE225" s="20"/>
      <c r="AF225" s="20"/>
      <c r="AG225" s="20"/>
      <c r="AH225" s="20"/>
      <c r="AI225" s="20"/>
      <c r="AJ225" s="20"/>
      <c r="AK225" s="20"/>
      <c r="AL225" s="20"/>
      <c r="AM225" s="20"/>
      <c r="AN225" s="20"/>
      <c r="AO225" s="20"/>
      <c r="AP225" s="20"/>
      <c r="AQ225" s="89"/>
      <c r="AR225" s="89"/>
      <c r="AS225" s="161"/>
      <c r="AT225" s="161"/>
      <c r="AU225" s="161"/>
      <c r="AV225" s="28"/>
    </row>
    <row r="226" spans="1:48" x14ac:dyDescent="0.25">
      <c r="A226" s="101">
        <f>'Input Volunteers'!A225</f>
        <v>0</v>
      </c>
      <c r="B226" s="100"/>
      <c r="C226" s="20"/>
      <c r="D226" s="20"/>
      <c r="E226" s="20"/>
      <c r="F226" s="20"/>
      <c r="G226" s="20"/>
      <c r="H226" s="29">
        <f t="shared" si="10"/>
        <v>0</v>
      </c>
      <c r="I226" s="20">
        <f t="shared" si="9"/>
        <v>0</v>
      </c>
      <c r="J226" s="20"/>
      <c r="K226" s="20"/>
      <c r="L226" s="20"/>
      <c r="M226" s="20"/>
      <c r="N226" s="20"/>
      <c r="O226" s="20"/>
      <c r="P226" s="20"/>
      <c r="Q226" s="20"/>
      <c r="R226" s="20"/>
      <c r="S226" s="20"/>
      <c r="T226" s="20"/>
      <c r="U226" s="20"/>
      <c r="V226" s="20">
        <f t="shared" si="11"/>
        <v>0</v>
      </c>
      <c r="W226" s="20"/>
      <c r="X226" s="20"/>
      <c r="Y226" s="20"/>
      <c r="Z226" s="20"/>
      <c r="AA226" s="20"/>
      <c r="AB226" s="20"/>
      <c r="AC226" s="20"/>
      <c r="AD226" s="20"/>
      <c r="AE226" s="20"/>
      <c r="AF226" s="20"/>
      <c r="AG226" s="20"/>
      <c r="AH226" s="20"/>
      <c r="AI226" s="20"/>
      <c r="AJ226" s="20"/>
      <c r="AK226" s="20"/>
      <c r="AL226" s="20"/>
      <c r="AM226" s="20"/>
      <c r="AN226" s="20"/>
      <c r="AO226" s="20"/>
      <c r="AP226" s="20"/>
      <c r="AQ226" s="89"/>
      <c r="AR226" s="89"/>
      <c r="AS226" s="161"/>
      <c r="AT226" s="161"/>
      <c r="AU226" s="161"/>
      <c r="AV226" s="28"/>
    </row>
    <row r="227" spans="1:48" x14ac:dyDescent="0.25">
      <c r="A227" s="101">
        <f>'Input Volunteers'!A226</f>
        <v>0</v>
      </c>
      <c r="B227" s="100"/>
      <c r="C227" s="20"/>
      <c r="D227" s="20"/>
      <c r="E227" s="20"/>
      <c r="F227" s="20"/>
      <c r="G227" s="20"/>
      <c r="H227" s="29">
        <f t="shared" si="10"/>
        <v>0</v>
      </c>
      <c r="I227" s="20">
        <f t="shared" si="9"/>
        <v>0</v>
      </c>
      <c r="J227" s="20"/>
      <c r="K227" s="20"/>
      <c r="L227" s="20"/>
      <c r="M227" s="20"/>
      <c r="N227" s="20"/>
      <c r="O227" s="20"/>
      <c r="P227" s="20"/>
      <c r="Q227" s="20"/>
      <c r="R227" s="20"/>
      <c r="S227" s="20"/>
      <c r="T227" s="20"/>
      <c r="U227" s="20"/>
      <c r="V227" s="20">
        <f t="shared" si="11"/>
        <v>0</v>
      </c>
      <c r="W227" s="20"/>
      <c r="X227" s="20"/>
      <c r="Y227" s="20"/>
      <c r="Z227" s="20"/>
      <c r="AA227" s="20"/>
      <c r="AB227" s="20"/>
      <c r="AC227" s="20"/>
      <c r="AD227" s="20"/>
      <c r="AE227" s="20"/>
      <c r="AF227" s="20"/>
      <c r="AG227" s="20"/>
      <c r="AH227" s="20"/>
      <c r="AI227" s="20"/>
      <c r="AJ227" s="20"/>
      <c r="AK227" s="20"/>
      <c r="AL227" s="20"/>
      <c r="AM227" s="20"/>
      <c r="AN227" s="20"/>
      <c r="AO227" s="20"/>
      <c r="AP227" s="20"/>
      <c r="AQ227" s="89"/>
      <c r="AR227" s="89"/>
      <c r="AS227" s="161"/>
      <c r="AT227" s="161"/>
      <c r="AU227" s="161"/>
      <c r="AV227" s="28"/>
    </row>
    <row r="228" spans="1:48" x14ac:dyDescent="0.25">
      <c r="A228" s="101">
        <f>'Input Volunteers'!A227</f>
        <v>0</v>
      </c>
      <c r="B228" s="100"/>
      <c r="C228" s="20"/>
      <c r="D228" s="20"/>
      <c r="E228" s="20"/>
      <c r="F228" s="20"/>
      <c r="G228" s="20"/>
      <c r="H228" s="29">
        <f t="shared" si="10"/>
        <v>0</v>
      </c>
      <c r="I228" s="20">
        <f t="shared" si="9"/>
        <v>0</v>
      </c>
      <c r="J228" s="20"/>
      <c r="K228" s="20"/>
      <c r="L228" s="20"/>
      <c r="M228" s="20"/>
      <c r="N228" s="20"/>
      <c r="O228" s="20"/>
      <c r="P228" s="20"/>
      <c r="Q228" s="20"/>
      <c r="R228" s="20"/>
      <c r="S228" s="20"/>
      <c r="T228" s="20"/>
      <c r="U228" s="20"/>
      <c r="V228" s="20">
        <f t="shared" si="11"/>
        <v>0</v>
      </c>
      <c r="W228" s="20"/>
      <c r="X228" s="20"/>
      <c r="Y228" s="20"/>
      <c r="Z228" s="20"/>
      <c r="AA228" s="20"/>
      <c r="AB228" s="20"/>
      <c r="AC228" s="20"/>
      <c r="AD228" s="20"/>
      <c r="AE228" s="20"/>
      <c r="AF228" s="20"/>
      <c r="AG228" s="20"/>
      <c r="AH228" s="20"/>
      <c r="AI228" s="20"/>
      <c r="AJ228" s="20"/>
      <c r="AK228" s="20"/>
      <c r="AL228" s="20"/>
      <c r="AM228" s="20"/>
      <c r="AN228" s="20"/>
      <c r="AO228" s="20"/>
      <c r="AP228" s="20"/>
      <c r="AQ228" s="89"/>
      <c r="AR228" s="89"/>
      <c r="AS228" s="161"/>
      <c r="AT228" s="161"/>
      <c r="AU228" s="161"/>
      <c r="AV228" s="28"/>
    </row>
    <row r="229" spans="1:48" x14ac:dyDescent="0.25">
      <c r="A229" s="101">
        <f>'Input Volunteers'!A228</f>
        <v>0</v>
      </c>
      <c r="B229" s="100"/>
      <c r="C229" s="20"/>
      <c r="D229" s="20"/>
      <c r="E229" s="20"/>
      <c r="F229" s="20"/>
      <c r="G229" s="20"/>
      <c r="H229" s="29">
        <f t="shared" si="10"/>
        <v>0</v>
      </c>
      <c r="I229" s="20">
        <f t="shared" si="9"/>
        <v>0</v>
      </c>
      <c r="J229" s="20"/>
      <c r="K229" s="20"/>
      <c r="L229" s="20"/>
      <c r="M229" s="20"/>
      <c r="N229" s="20"/>
      <c r="O229" s="20"/>
      <c r="P229" s="20"/>
      <c r="Q229" s="20"/>
      <c r="R229" s="20"/>
      <c r="S229" s="20"/>
      <c r="T229" s="20"/>
      <c r="U229" s="20"/>
      <c r="V229" s="20">
        <f t="shared" si="11"/>
        <v>0</v>
      </c>
      <c r="W229" s="20"/>
      <c r="X229" s="20"/>
      <c r="Y229" s="20"/>
      <c r="Z229" s="20"/>
      <c r="AA229" s="20"/>
      <c r="AB229" s="20"/>
      <c r="AC229" s="20"/>
      <c r="AD229" s="20"/>
      <c r="AE229" s="20"/>
      <c r="AF229" s="20"/>
      <c r="AG229" s="20"/>
      <c r="AH229" s="20"/>
      <c r="AI229" s="20"/>
      <c r="AJ229" s="20"/>
      <c r="AK229" s="20"/>
      <c r="AL229" s="20"/>
      <c r="AM229" s="20"/>
      <c r="AN229" s="20"/>
      <c r="AO229" s="20"/>
      <c r="AP229" s="20"/>
      <c r="AQ229" s="89"/>
      <c r="AR229" s="89"/>
      <c r="AS229" s="161"/>
      <c r="AT229" s="161"/>
      <c r="AU229" s="161"/>
      <c r="AV229" s="28"/>
    </row>
    <row r="230" spans="1:48" x14ac:dyDescent="0.25">
      <c r="A230" s="101">
        <f>'Input Volunteers'!A229</f>
        <v>0</v>
      </c>
      <c r="B230" s="100"/>
      <c r="C230" s="20"/>
      <c r="D230" s="20"/>
      <c r="E230" s="20"/>
      <c r="F230" s="20"/>
      <c r="G230" s="20"/>
      <c r="H230" s="29">
        <f t="shared" si="10"/>
        <v>0</v>
      </c>
      <c r="I230" s="20">
        <f t="shared" si="9"/>
        <v>0</v>
      </c>
      <c r="J230" s="20"/>
      <c r="K230" s="20"/>
      <c r="L230" s="20"/>
      <c r="M230" s="20"/>
      <c r="N230" s="20"/>
      <c r="O230" s="20"/>
      <c r="P230" s="20"/>
      <c r="Q230" s="20"/>
      <c r="R230" s="20"/>
      <c r="S230" s="20"/>
      <c r="T230" s="20"/>
      <c r="U230" s="20"/>
      <c r="V230" s="20">
        <f t="shared" si="11"/>
        <v>0</v>
      </c>
      <c r="W230" s="20"/>
      <c r="X230" s="20"/>
      <c r="Y230" s="20"/>
      <c r="Z230" s="20"/>
      <c r="AA230" s="20"/>
      <c r="AB230" s="20"/>
      <c r="AC230" s="20"/>
      <c r="AD230" s="20"/>
      <c r="AE230" s="20"/>
      <c r="AF230" s="20"/>
      <c r="AG230" s="20"/>
      <c r="AH230" s="20"/>
      <c r="AI230" s="20"/>
      <c r="AJ230" s="20"/>
      <c r="AK230" s="20"/>
      <c r="AL230" s="20"/>
      <c r="AM230" s="20"/>
      <c r="AN230" s="20"/>
      <c r="AO230" s="20"/>
      <c r="AP230" s="20"/>
      <c r="AQ230" s="89"/>
      <c r="AR230" s="89"/>
      <c r="AS230" s="161"/>
      <c r="AT230" s="161"/>
      <c r="AU230" s="161"/>
      <c r="AV230" s="28"/>
    </row>
    <row r="231" spans="1:48" x14ac:dyDescent="0.25">
      <c r="A231" s="101">
        <f>'Input Volunteers'!A230</f>
        <v>0</v>
      </c>
      <c r="B231" s="100"/>
      <c r="C231" s="20"/>
      <c r="D231" s="20"/>
      <c r="E231" s="20"/>
      <c r="F231" s="20"/>
      <c r="G231" s="20"/>
      <c r="H231" s="29">
        <f t="shared" si="10"/>
        <v>0</v>
      </c>
      <c r="I231" s="20">
        <f t="shared" si="9"/>
        <v>0</v>
      </c>
      <c r="J231" s="20"/>
      <c r="K231" s="20"/>
      <c r="L231" s="20"/>
      <c r="M231" s="20"/>
      <c r="N231" s="20"/>
      <c r="O231" s="20"/>
      <c r="P231" s="20"/>
      <c r="Q231" s="20"/>
      <c r="R231" s="20"/>
      <c r="S231" s="20"/>
      <c r="T231" s="20"/>
      <c r="U231" s="20"/>
      <c r="V231" s="20">
        <f t="shared" si="11"/>
        <v>0</v>
      </c>
      <c r="W231" s="20"/>
      <c r="X231" s="20"/>
      <c r="Y231" s="20"/>
      <c r="Z231" s="20"/>
      <c r="AA231" s="20"/>
      <c r="AB231" s="20"/>
      <c r="AC231" s="20"/>
      <c r="AD231" s="20"/>
      <c r="AE231" s="20"/>
      <c r="AF231" s="20"/>
      <c r="AG231" s="20"/>
      <c r="AH231" s="20"/>
      <c r="AI231" s="20"/>
      <c r="AJ231" s="20"/>
      <c r="AK231" s="20"/>
      <c r="AL231" s="20"/>
      <c r="AM231" s="20"/>
      <c r="AN231" s="20"/>
      <c r="AO231" s="20"/>
      <c r="AP231" s="20"/>
      <c r="AQ231" s="89"/>
      <c r="AR231" s="89"/>
      <c r="AS231" s="161"/>
      <c r="AT231" s="161"/>
      <c r="AU231" s="161"/>
      <c r="AV231" s="28"/>
    </row>
    <row r="232" spans="1:48" x14ac:dyDescent="0.25">
      <c r="A232" s="101">
        <f>'Input Volunteers'!A231</f>
        <v>0</v>
      </c>
      <c r="B232" s="100"/>
      <c r="C232" s="20"/>
      <c r="D232" s="20"/>
      <c r="E232" s="20"/>
      <c r="F232" s="20"/>
      <c r="G232" s="20"/>
      <c r="H232" s="29">
        <f t="shared" si="10"/>
        <v>0</v>
      </c>
      <c r="I232" s="20">
        <f t="shared" si="9"/>
        <v>0</v>
      </c>
      <c r="J232" s="20"/>
      <c r="K232" s="20"/>
      <c r="L232" s="20"/>
      <c r="M232" s="20"/>
      <c r="N232" s="20"/>
      <c r="O232" s="20"/>
      <c r="P232" s="20"/>
      <c r="Q232" s="20"/>
      <c r="R232" s="20"/>
      <c r="S232" s="20"/>
      <c r="T232" s="20"/>
      <c r="U232" s="20"/>
      <c r="V232" s="20">
        <f t="shared" si="11"/>
        <v>0</v>
      </c>
      <c r="W232" s="20"/>
      <c r="X232" s="20"/>
      <c r="Y232" s="20"/>
      <c r="Z232" s="20"/>
      <c r="AA232" s="20"/>
      <c r="AB232" s="20"/>
      <c r="AC232" s="20"/>
      <c r="AD232" s="20"/>
      <c r="AE232" s="20"/>
      <c r="AF232" s="20"/>
      <c r="AG232" s="20"/>
      <c r="AH232" s="20"/>
      <c r="AI232" s="20"/>
      <c r="AJ232" s="20"/>
      <c r="AK232" s="20"/>
      <c r="AL232" s="20"/>
      <c r="AM232" s="20"/>
      <c r="AN232" s="20"/>
      <c r="AO232" s="20"/>
      <c r="AP232" s="20"/>
      <c r="AQ232" s="89"/>
      <c r="AR232" s="89"/>
      <c r="AS232" s="161"/>
      <c r="AT232" s="161"/>
      <c r="AU232" s="161"/>
      <c r="AV232" s="28"/>
    </row>
    <row r="233" spans="1:48" x14ac:dyDescent="0.25">
      <c r="A233" s="101">
        <f>'Input Volunteers'!A232</f>
        <v>0</v>
      </c>
      <c r="B233" s="100"/>
      <c r="C233" s="20"/>
      <c r="D233" s="20"/>
      <c r="E233" s="20"/>
      <c r="F233" s="20"/>
      <c r="G233" s="20"/>
      <c r="H233" s="29">
        <f t="shared" si="10"/>
        <v>0</v>
      </c>
      <c r="I233" s="20">
        <f t="shared" si="9"/>
        <v>0</v>
      </c>
      <c r="J233" s="20"/>
      <c r="K233" s="20"/>
      <c r="L233" s="20"/>
      <c r="M233" s="20"/>
      <c r="N233" s="20"/>
      <c r="O233" s="20"/>
      <c r="P233" s="20"/>
      <c r="Q233" s="20"/>
      <c r="R233" s="20"/>
      <c r="S233" s="20"/>
      <c r="T233" s="20"/>
      <c r="U233" s="20"/>
      <c r="V233" s="20">
        <f t="shared" si="11"/>
        <v>0</v>
      </c>
      <c r="W233" s="20"/>
      <c r="X233" s="20"/>
      <c r="Y233" s="20"/>
      <c r="Z233" s="20"/>
      <c r="AA233" s="20"/>
      <c r="AB233" s="20"/>
      <c r="AC233" s="20"/>
      <c r="AD233" s="20"/>
      <c r="AE233" s="20"/>
      <c r="AF233" s="20"/>
      <c r="AG233" s="20"/>
      <c r="AH233" s="20"/>
      <c r="AI233" s="20"/>
      <c r="AJ233" s="20"/>
      <c r="AK233" s="20"/>
      <c r="AL233" s="20"/>
      <c r="AM233" s="20"/>
      <c r="AN233" s="20"/>
      <c r="AO233" s="20"/>
      <c r="AP233" s="20"/>
      <c r="AQ233" s="89"/>
      <c r="AR233" s="89"/>
      <c r="AS233" s="161"/>
      <c r="AT233" s="161"/>
      <c r="AU233" s="161"/>
      <c r="AV233" s="28"/>
    </row>
    <row r="234" spans="1:48" x14ac:dyDescent="0.25">
      <c r="A234" s="101">
        <f>'Input Volunteers'!A233</f>
        <v>0</v>
      </c>
      <c r="B234" s="100"/>
      <c r="C234" s="20"/>
      <c r="D234" s="20"/>
      <c r="E234" s="20"/>
      <c r="F234" s="20"/>
      <c r="G234" s="20"/>
      <c r="H234" s="29">
        <f t="shared" si="10"/>
        <v>0</v>
      </c>
      <c r="I234" s="20">
        <f t="shared" si="9"/>
        <v>0</v>
      </c>
      <c r="J234" s="20"/>
      <c r="K234" s="20"/>
      <c r="L234" s="20"/>
      <c r="M234" s="20"/>
      <c r="N234" s="20"/>
      <c r="O234" s="20"/>
      <c r="P234" s="20"/>
      <c r="Q234" s="20"/>
      <c r="R234" s="20"/>
      <c r="S234" s="20"/>
      <c r="T234" s="20"/>
      <c r="U234" s="20"/>
      <c r="V234" s="20">
        <f t="shared" si="11"/>
        <v>0</v>
      </c>
      <c r="W234" s="20"/>
      <c r="X234" s="20"/>
      <c r="Y234" s="20"/>
      <c r="Z234" s="20"/>
      <c r="AA234" s="20"/>
      <c r="AB234" s="20"/>
      <c r="AC234" s="20"/>
      <c r="AD234" s="20"/>
      <c r="AE234" s="20"/>
      <c r="AF234" s="20"/>
      <c r="AG234" s="20"/>
      <c r="AH234" s="20"/>
      <c r="AI234" s="20"/>
      <c r="AJ234" s="20"/>
      <c r="AK234" s="20"/>
      <c r="AL234" s="20"/>
      <c r="AM234" s="20"/>
      <c r="AN234" s="20"/>
      <c r="AO234" s="20"/>
      <c r="AP234" s="20"/>
      <c r="AQ234" s="89"/>
      <c r="AR234" s="89"/>
      <c r="AS234" s="161"/>
      <c r="AT234" s="161"/>
      <c r="AU234" s="161"/>
      <c r="AV234" s="28"/>
    </row>
    <row r="235" spans="1:48" x14ac:dyDescent="0.25">
      <c r="A235" s="101">
        <f>'Input Volunteers'!A234</f>
        <v>0</v>
      </c>
      <c r="B235" s="100"/>
      <c r="C235" s="20"/>
      <c r="D235" s="20"/>
      <c r="E235" s="20"/>
      <c r="F235" s="20"/>
      <c r="G235" s="20"/>
      <c r="H235" s="29">
        <f t="shared" si="10"/>
        <v>0</v>
      </c>
      <c r="I235" s="20">
        <f t="shared" si="9"/>
        <v>0</v>
      </c>
      <c r="J235" s="20"/>
      <c r="K235" s="20"/>
      <c r="L235" s="20"/>
      <c r="M235" s="20"/>
      <c r="N235" s="20"/>
      <c r="O235" s="20"/>
      <c r="P235" s="20"/>
      <c r="Q235" s="20"/>
      <c r="R235" s="20"/>
      <c r="S235" s="20"/>
      <c r="T235" s="20"/>
      <c r="U235" s="20"/>
      <c r="V235" s="20">
        <f t="shared" si="11"/>
        <v>0</v>
      </c>
      <c r="W235" s="20"/>
      <c r="X235" s="20"/>
      <c r="Y235" s="20"/>
      <c r="Z235" s="20"/>
      <c r="AA235" s="20"/>
      <c r="AB235" s="20"/>
      <c r="AC235" s="20"/>
      <c r="AD235" s="20"/>
      <c r="AE235" s="20"/>
      <c r="AF235" s="20"/>
      <c r="AG235" s="20"/>
      <c r="AH235" s="20"/>
      <c r="AI235" s="20"/>
      <c r="AJ235" s="20"/>
      <c r="AK235" s="20"/>
      <c r="AL235" s="20"/>
      <c r="AM235" s="20"/>
      <c r="AN235" s="20"/>
      <c r="AO235" s="20"/>
      <c r="AP235" s="20"/>
      <c r="AQ235" s="89"/>
      <c r="AR235" s="89"/>
      <c r="AS235" s="161"/>
      <c r="AT235" s="161"/>
      <c r="AU235" s="161"/>
      <c r="AV235" s="28"/>
    </row>
    <row r="236" spans="1:48" x14ac:dyDescent="0.25">
      <c r="A236" s="101">
        <f>'Input Volunteers'!A235</f>
        <v>0</v>
      </c>
      <c r="B236" s="100"/>
      <c r="C236" s="20"/>
      <c r="D236" s="20"/>
      <c r="E236" s="20"/>
      <c r="F236" s="20"/>
      <c r="G236" s="20"/>
      <c r="H236" s="29">
        <f t="shared" si="10"/>
        <v>0</v>
      </c>
      <c r="I236" s="20">
        <f t="shared" si="9"/>
        <v>0</v>
      </c>
      <c r="J236" s="20"/>
      <c r="K236" s="20"/>
      <c r="L236" s="20"/>
      <c r="M236" s="20"/>
      <c r="N236" s="20"/>
      <c r="O236" s="20"/>
      <c r="P236" s="20"/>
      <c r="Q236" s="20"/>
      <c r="R236" s="20"/>
      <c r="S236" s="20"/>
      <c r="T236" s="20"/>
      <c r="U236" s="20"/>
      <c r="V236" s="20">
        <f t="shared" si="11"/>
        <v>0</v>
      </c>
      <c r="W236" s="20"/>
      <c r="X236" s="20"/>
      <c r="Y236" s="20"/>
      <c r="Z236" s="20"/>
      <c r="AA236" s="20"/>
      <c r="AB236" s="20"/>
      <c r="AC236" s="20"/>
      <c r="AD236" s="20"/>
      <c r="AE236" s="20"/>
      <c r="AF236" s="20"/>
      <c r="AG236" s="20"/>
      <c r="AH236" s="20"/>
      <c r="AI236" s="20"/>
      <c r="AJ236" s="20"/>
      <c r="AK236" s="20"/>
      <c r="AL236" s="20"/>
      <c r="AM236" s="20"/>
      <c r="AN236" s="20"/>
      <c r="AO236" s="20"/>
      <c r="AP236" s="20"/>
      <c r="AQ236" s="89"/>
      <c r="AR236" s="89"/>
      <c r="AS236" s="161"/>
      <c r="AT236" s="161"/>
      <c r="AU236" s="161"/>
      <c r="AV236" s="28"/>
    </row>
    <row r="237" spans="1:48" x14ac:dyDescent="0.25">
      <c r="A237" s="101">
        <f>'Input Volunteers'!A236</f>
        <v>0</v>
      </c>
      <c r="B237" s="100"/>
      <c r="C237" s="20"/>
      <c r="D237" s="20"/>
      <c r="E237" s="20"/>
      <c r="F237" s="20"/>
      <c r="G237" s="20"/>
      <c r="H237" s="29">
        <f t="shared" si="10"/>
        <v>0</v>
      </c>
      <c r="I237" s="20">
        <f t="shared" si="9"/>
        <v>0</v>
      </c>
      <c r="J237" s="20"/>
      <c r="K237" s="20"/>
      <c r="L237" s="20"/>
      <c r="M237" s="20"/>
      <c r="N237" s="20"/>
      <c r="O237" s="20"/>
      <c r="P237" s="20"/>
      <c r="Q237" s="20"/>
      <c r="R237" s="20"/>
      <c r="S237" s="20"/>
      <c r="T237" s="20"/>
      <c r="U237" s="20"/>
      <c r="V237" s="20">
        <f t="shared" si="11"/>
        <v>0</v>
      </c>
      <c r="W237" s="20"/>
      <c r="X237" s="20"/>
      <c r="Y237" s="20"/>
      <c r="Z237" s="20"/>
      <c r="AA237" s="20"/>
      <c r="AB237" s="20"/>
      <c r="AC237" s="20"/>
      <c r="AD237" s="20"/>
      <c r="AE237" s="20"/>
      <c r="AF237" s="20"/>
      <c r="AG237" s="20"/>
      <c r="AH237" s="20"/>
      <c r="AI237" s="20"/>
      <c r="AJ237" s="20"/>
      <c r="AK237" s="20"/>
      <c r="AL237" s="20"/>
      <c r="AM237" s="20"/>
      <c r="AN237" s="20"/>
      <c r="AO237" s="20"/>
      <c r="AP237" s="20"/>
      <c r="AQ237" s="89"/>
      <c r="AR237" s="89"/>
      <c r="AS237" s="161"/>
      <c r="AT237" s="161"/>
      <c r="AU237" s="161"/>
      <c r="AV237" s="28"/>
    </row>
    <row r="238" spans="1:48" x14ac:dyDescent="0.25">
      <c r="A238" s="101">
        <f>'Input Volunteers'!A237</f>
        <v>0</v>
      </c>
      <c r="B238" s="100"/>
      <c r="C238" s="20"/>
      <c r="D238" s="20"/>
      <c r="E238" s="20"/>
      <c r="F238" s="20"/>
      <c r="G238" s="20"/>
      <c r="H238" s="29">
        <f t="shared" si="10"/>
        <v>0</v>
      </c>
      <c r="I238" s="20">
        <f t="shared" si="9"/>
        <v>0</v>
      </c>
      <c r="J238" s="20"/>
      <c r="K238" s="20"/>
      <c r="L238" s="20"/>
      <c r="M238" s="20"/>
      <c r="N238" s="20"/>
      <c r="O238" s="20"/>
      <c r="P238" s="20"/>
      <c r="Q238" s="20"/>
      <c r="R238" s="20"/>
      <c r="S238" s="20"/>
      <c r="T238" s="20"/>
      <c r="U238" s="20"/>
      <c r="V238" s="20">
        <f t="shared" si="11"/>
        <v>0</v>
      </c>
      <c r="W238" s="20"/>
      <c r="X238" s="20"/>
      <c r="Y238" s="20"/>
      <c r="Z238" s="20"/>
      <c r="AA238" s="20"/>
      <c r="AB238" s="20"/>
      <c r="AC238" s="20"/>
      <c r="AD238" s="20"/>
      <c r="AE238" s="20"/>
      <c r="AF238" s="20"/>
      <c r="AG238" s="20"/>
      <c r="AH238" s="20"/>
      <c r="AI238" s="20"/>
      <c r="AJ238" s="20"/>
      <c r="AK238" s="20"/>
      <c r="AL238" s="20"/>
      <c r="AM238" s="20"/>
      <c r="AN238" s="20"/>
      <c r="AO238" s="20"/>
      <c r="AP238" s="20"/>
      <c r="AQ238" s="89"/>
      <c r="AR238" s="89"/>
      <c r="AS238" s="161"/>
      <c r="AT238" s="161"/>
      <c r="AU238" s="161"/>
      <c r="AV238" s="28"/>
    </row>
    <row r="239" spans="1:48" x14ac:dyDescent="0.25">
      <c r="A239" s="101">
        <f>'Input Volunteers'!A238</f>
        <v>0</v>
      </c>
      <c r="B239" s="100"/>
      <c r="C239" s="20"/>
      <c r="D239" s="20"/>
      <c r="E239" s="20"/>
      <c r="F239" s="20"/>
      <c r="G239" s="20"/>
      <c r="H239" s="29">
        <f t="shared" si="10"/>
        <v>0</v>
      </c>
      <c r="I239" s="20">
        <f t="shared" si="9"/>
        <v>0</v>
      </c>
      <c r="J239" s="20"/>
      <c r="K239" s="20"/>
      <c r="L239" s="20"/>
      <c r="M239" s="20"/>
      <c r="N239" s="20"/>
      <c r="O239" s="20"/>
      <c r="P239" s="20"/>
      <c r="Q239" s="20"/>
      <c r="R239" s="20"/>
      <c r="S239" s="20"/>
      <c r="T239" s="20"/>
      <c r="U239" s="20"/>
      <c r="V239" s="20">
        <f t="shared" si="11"/>
        <v>0</v>
      </c>
      <c r="W239" s="20"/>
      <c r="X239" s="20"/>
      <c r="Y239" s="20"/>
      <c r="Z239" s="20"/>
      <c r="AA239" s="20"/>
      <c r="AB239" s="20"/>
      <c r="AC239" s="20"/>
      <c r="AD239" s="20"/>
      <c r="AE239" s="20"/>
      <c r="AF239" s="20"/>
      <c r="AG239" s="20"/>
      <c r="AH239" s="20"/>
      <c r="AI239" s="20"/>
      <c r="AJ239" s="20"/>
      <c r="AK239" s="20"/>
      <c r="AL239" s="20"/>
      <c r="AM239" s="20"/>
      <c r="AN239" s="20"/>
      <c r="AO239" s="20"/>
      <c r="AP239" s="20"/>
      <c r="AQ239" s="89"/>
      <c r="AR239" s="89"/>
      <c r="AS239" s="161"/>
      <c r="AT239" s="161"/>
      <c r="AU239" s="161"/>
      <c r="AV239" s="28"/>
    </row>
    <row r="240" spans="1:48" x14ac:dyDescent="0.25">
      <c r="A240" s="101">
        <f>'Input Volunteers'!A239</f>
        <v>0</v>
      </c>
      <c r="B240" s="100"/>
      <c r="C240" s="20"/>
      <c r="D240" s="20"/>
      <c r="E240" s="20"/>
      <c r="F240" s="20"/>
      <c r="G240" s="20"/>
      <c r="H240" s="29">
        <f t="shared" si="10"/>
        <v>0</v>
      </c>
      <c r="I240" s="20">
        <f t="shared" ref="I240:I303" si="12">H240</f>
        <v>0</v>
      </c>
      <c r="J240" s="20"/>
      <c r="K240" s="20"/>
      <c r="L240" s="20"/>
      <c r="M240" s="20"/>
      <c r="N240" s="20"/>
      <c r="O240" s="20"/>
      <c r="P240" s="20"/>
      <c r="Q240" s="20"/>
      <c r="R240" s="20"/>
      <c r="S240" s="20"/>
      <c r="T240" s="20"/>
      <c r="U240" s="20"/>
      <c r="V240" s="20">
        <f t="shared" si="11"/>
        <v>0</v>
      </c>
      <c r="W240" s="20"/>
      <c r="X240" s="20"/>
      <c r="Y240" s="20"/>
      <c r="Z240" s="20"/>
      <c r="AA240" s="20"/>
      <c r="AB240" s="20"/>
      <c r="AC240" s="20"/>
      <c r="AD240" s="20"/>
      <c r="AE240" s="20"/>
      <c r="AF240" s="20"/>
      <c r="AG240" s="20"/>
      <c r="AH240" s="20"/>
      <c r="AI240" s="20"/>
      <c r="AJ240" s="20"/>
      <c r="AK240" s="20"/>
      <c r="AL240" s="20"/>
      <c r="AM240" s="20"/>
      <c r="AN240" s="20"/>
      <c r="AO240" s="20"/>
      <c r="AP240" s="20"/>
      <c r="AQ240" s="89"/>
      <c r="AR240" s="89"/>
      <c r="AS240" s="161"/>
      <c r="AT240" s="161"/>
      <c r="AU240" s="161"/>
      <c r="AV240" s="28"/>
    </row>
    <row r="241" spans="1:48" x14ac:dyDescent="0.25">
      <c r="A241" s="101">
        <f>'Input Volunteers'!A240</f>
        <v>0</v>
      </c>
      <c r="B241" s="100"/>
      <c r="C241" s="20"/>
      <c r="D241" s="20"/>
      <c r="E241" s="20"/>
      <c r="F241" s="20"/>
      <c r="G241" s="20"/>
      <c r="H241" s="29">
        <f t="shared" ref="H241:H304" si="13">SUM(C241:G241)</f>
        <v>0</v>
      </c>
      <c r="I241" s="20">
        <f t="shared" si="12"/>
        <v>0</v>
      </c>
      <c r="J241" s="20"/>
      <c r="K241" s="20"/>
      <c r="L241" s="20"/>
      <c r="M241" s="20"/>
      <c r="N241" s="20"/>
      <c r="O241" s="20"/>
      <c r="P241" s="20"/>
      <c r="Q241" s="20"/>
      <c r="R241" s="20"/>
      <c r="S241" s="20"/>
      <c r="T241" s="20"/>
      <c r="U241" s="20"/>
      <c r="V241" s="20">
        <f t="shared" si="11"/>
        <v>0</v>
      </c>
      <c r="W241" s="20"/>
      <c r="X241" s="20"/>
      <c r="Y241" s="20"/>
      <c r="Z241" s="20"/>
      <c r="AA241" s="20"/>
      <c r="AB241" s="20"/>
      <c r="AC241" s="20"/>
      <c r="AD241" s="20"/>
      <c r="AE241" s="20"/>
      <c r="AF241" s="20"/>
      <c r="AG241" s="20"/>
      <c r="AH241" s="20"/>
      <c r="AI241" s="20"/>
      <c r="AJ241" s="20"/>
      <c r="AK241" s="20"/>
      <c r="AL241" s="20"/>
      <c r="AM241" s="20"/>
      <c r="AN241" s="20"/>
      <c r="AO241" s="20"/>
      <c r="AP241" s="20"/>
      <c r="AQ241" s="89"/>
      <c r="AR241" s="89"/>
      <c r="AS241" s="161"/>
      <c r="AT241" s="161"/>
      <c r="AU241" s="161"/>
      <c r="AV241" s="28"/>
    </row>
    <row r="242" spans="1:48" x14ac:dyDescent="0.25">
      <c r="A242" s="101">
        <f>'Input Volunteers'!A241</f>
        <v>0</v>
      </c>
      <c r="B242" s="100"/>
      <c r="C242" s="20"/>
      <c r="D242" s="20"/>
      <c r="E242" s="20"/>
      <c r="F242" s="20"/>
      <c r="G242" s="20"/>
      <c r="H242" s="29">
        <f t="shared" si="13"/>
        <v>0</v>
      </c>
      <c r="I242" s="20">
        <f t="shared" si="12"/>
        <v>0</v>
      </c>
      <c r="J242" s="20"/>
      <c r="K242" s="20"/>
      <c r="L242" s="20"/>
      <c r="M242" s="20"/>
      <c r="N242" s="20"/>
      <c r="O242" s="20"/>
      <c r="P242" s="20"/>
      <c r="Q242" s="20"/>
      <c r="R242" s="20"/>
      <c r="S242" s="20"/>
      <c r="T242" s="20"/>
      <c r="U242" s="20"/>
      <c r="V242" s="20">
        <f t="shared" si="11"/>
        <v>0</v>
      </c>
      <c r="W242" s="20"/>
      <c r="X242" s="20"/>
      <c r="Y242" s="20"/>
      <c r="Z242" s="20"/>
      <c r="AA242" s="20"/>
      <c r="AB242" s="20"/>
      <c r="AC242" s="20"/>
      <c r="AD242" s="20"/>
      <c r="AE242" s="20"/>
      <c r="AF242" s="20"/>
      <c r="AG242" s="20"/>
      <c r="AH242" s="20"/>
      <c r="AI242" s="20"/>
      <c r="AJ242" s="20"/>
      <c r="AK242" s="20"/>
      <c r="AL242" s="20"/>
      <c r="AM242" s="20"/>
      <c r="AN242" s="20"/>
      <c r="AO242" s="20"/>
      <c r="AP242" s="20"/>
      <c r="AQ242" s="89"/>
      <c r="AR242" s="89"/>
      <c r="AS242" s="161"/>
      <c r="AT242" s="161"/>
      <c r="AU242" s="161"/>
      <c r="AV242" s="28"/>
    </row>
    <row r="243" spans="1:48" x14ac:dyDescent="0.25">
      <c r="A243" s="101">
        <f>'Input Volunteers'!A242</f>
        <v>0</v>
      </c>
      <c r="B243" s="100"/>
      <c r="C243" s="20"/>
      <c r="D243" s="20"/>
      <c r="E243" s="20"/>
      <c r="F243" s="20"/>
      <c r="G243" s="20"/>
      <c r="H243" s="29">
        <f t="shared" si="13"/>
        <v>0</v>
      </c>
      <c r="I243" s="20">
        <f t="shared" si="12"/>
        <v>0</v>
      </c>
      <c r="J243" s="20"/>
      <c r="K243" s="20"/>
      <c r="L243" s="20"/>
      <c r="M243" s="20"/>
      <c r="N243" s="20"/>
      <c r="O243" s="20"/>
      <c r="P243" s="20"/>
      <c r="Q243" s="20"/>
      <c r="R243" s="20"/>
      <c r="S243" s="20"/>
      <c r="T243" s="20"/>
      <c r="U243" s="20"/>
      <c r="V243" s="20">
        <f t="shared" si="11"/>
        <v>0</v>
      </c>
      <c r="W243" s="20"/>
      <c r="X243" s="20"/>
      <c r="Y243" s="20"/>
      <c r="Z243" s="20"/>
      <c r="AA243" s="20"/>
      <c r="AB243" s="20"/>
      <c r="AC243" s="20"/>
      <c r="AD243" s="20"/>
      <c r="AE243" s="20"/>
      <c r="AF243" s="20"/>
      <c r="AG243" s="20"/>
      <c r="AH243" s="20"/>
      <c r="AI243" s="20"/>
      <c r="AJ243" s="20"/>
      <c r="AK243" s="20"/>
      <c r="AL243" s="20"/>
      <c r="AM243" s="20"/>
      <c r="AN243" s="20"/>
      <c r="AO243" s="20"/>
      <c r="AP243" s="20"/>
      <c r="AQ243" s="89"/>
      <c r="AR243" s="89"/>
      <c r="AS243" s="161"/>
      <c r="AT243" s="161"/>
      <c r="AU243" s="161"/>
      <c r="AV243" s="28"/>
    </row>
    <row r="244" spans="1:48" x14ac:dyDescent="0.25">
      <c r="A244" s="101">
        <f>'Input Volunteers'!A243</f>
        <v>0</v>
      </c>
      <c r="B244" s="100"/>
      <c r="C244" s="20"/>
      <c r="D244" s="20"/>
      <c r="E244" s="20"/>
      <c r="F244" s="20"/>
      <c r="G244" s="20"/>
      <c r="H244" s="29">
        <f t="shared" si="13"/>
        <v>0</v>
      </c>
      <c r="I244" s="20">
        <f t="shared" si="12"/>
        <v>0</v>
      </c>
      <c r="J244" s="20"/>
      <c r="K244" s="20"/>
      <c r="L244" s="20"/>
      <c r="M244" s="20"/>
      <c r="N244" s="20"/>
      <c r="O244" s="20"/>
      <c r="P244" s="20"/>
      <c r="Q244" s="20"/>
      <c r="R244" s="20"/>
      <c r="S244" s="20"/>
      <c r="T244" s="20"/>
      <c r="U244" s="20"/>
      <c r="V244" s="20">
        <f t="shared" ref="V244:V307" si="14">SUM(O244:S244)</f>
        <v>0</v>
      </c>
      <c r="W244" s="20"/>
      <c r="X244" s="20"/>
      <c r="Y244" s="20"/>
      <c r="Z244" s="20"/>
      <c r="AA244" s="20"/>
      <c r="AB244" s="20"/>
      <c r="AC244" s="20"/>
      <c r="AD244" s="20"/>
      <c r="AE244" s="20"/>
      <c r="AF244" s="20"/>
      <c r="AG244" s="20"/>
      <c r="AH244" s="20"/>
      <c r="AI244" s="20"/>
      <c r="AJ244" s="20"/>
      <c r="AK244" s="20"/>
      <c r="AL244" s="20"/>
      <c r="AM244" s="20"/>
      <c r="AN244" s="20"/>
      <c r="AO244" s="20"/>
      <c r="AP244" s="20"/>
      <c r="AQ244" s="89"/>
      <c r="AR244" s="89"/>
      <c r="AS244" s="161"/>
      <c r="AT244" s="161"/>
      <c r="AU244" s="161"/>
      <c r="AV244" s="28"/>
    </row>
    <row r="245" spans="1:48" x14ac:dyDescent="0.25">
      <c r="A245" s="101">
        <f>'Input Volunteers'!A244</f>
        <v>0</v>
      </c>
      <c r="B245" s="100"/>
      <c r="C245" s="20"/>
      <c r="D245" s="20"/>
      <c r="E245" s="20"/>
      <c r="F245" s="20"/>
      <c r="G245" s="20"/>
      <c r="H245" s="29">
        <f t="shared" si="13"/>
        <v>0</v>
      </c>
      <c r="I245" s="20">
        <f t="shared" si="12"/>
        <v>0</v>
      </c>
      <c r="J245" s="20"/>
      <c r="K245" s="20"/>
      <c r="L245" s="20"/>
      <c r="M245" s="20"/>
      <c r="N245" s="20"/>
      <c r="O245" s="20"/>
      <c r="P245" s="20"/>
      <c r="Q245" s="20"/>
      <c r="R245" s="20"/>
      <c r="S245" s="20"/>
      <c r="T245" s="20"/>
      <c r="U245" s="20"/>
      <c r="V245" s="20">
        <f t="shared" si="14"/>
        <v>0</v>
      </c>
      <c r="W245" s="20"/>
      <c r="X245" s="20"/>
      <c r="Y245" s="20"/>
      <c r="Z245" s="20"/>
      <c r="AA245" s="20"/>
      <c r="AB245" s="20"/>
      <c r="AC245" s="20"/>
      <c r="AD245" s="20"/>
      <c r="AE245" s="20"/>
      <c r="AF245" s="20"/>
      <c r="AG245" s="20"/>
      <c r="AH245" s="20"/>
      <c r="AI245" s="20"/>
      <c r="AJ245" s="20"/>
      <c r="AK245" s="20"/>
      <c r="AL245" s="20"/>
      <c r="AM245" s="20"/>
      <c r="AN245" s="20"/>
      <c r="AO245" s="20"/>
      <c r="AP245" s="20"/>
      <c r="AQ245" s="89"/>
      <c r="AR245" s="89"/>
      <c r="AS245" s="161"/>
      <c r="AT245" s="161"/>
      <c r="AU245" s="161"/>
      <c r="AV245" s="28"/>
    </row>
    <row r="246" spans="1:48" x14ac:dyDescent="0.25">
      <c r="A246" s="101">
        <f>'Input Volunteers'!A245</f>
        <v>0</v>
      </c>
      <c r="B246" s="100"/>
      <c r="C246" s="20"/>
      <c r="D246" s="20"/>
      <c r="E246" s="20"/>
      <c r="F246" s="20"/>
      <c r="G246" s="20"/>
      <c r="H246" s="29">
        <f t="shared" si="13"/>
        <v>0</v>
      </c>
      <c r="I246" s="20">
        <f t="shared" si="12"/>
        <v>0</v>
      </c>
      <c r="J246" s="20"/>
      <c r="K246" s="20"/>
      <c r="L246" s="20"/>
      <c r="M246" s="20"/>
      <c r="N246" s="20"/>
      <c r="O246" s="20"/>
      <c r="P246" s="20"/>
      <c r="Q246" s="20"/>
      <c r="R246" s="20"/>
      <c r="S246" s="20"/>
      <c r="T246" s="20"/>
      <c r="U246" s="20"/>
      <c r="V246" s="20">
        <f t="shared" si="14"/>
        <v>0</v>
      </c>
      <c r="W246" s="20"/>
      <c r="X246" s="20"/>
      <c r="Y246" s="20"/>
      <c r="Z246" s="20"/>
      <c r="AA246" s="20"/>
      <c r="AB246" s="20"/>
      <c r="AC246" s="20"/>
      <c r="AD246" s="20"/>
      <c r="AE246" s="20"/>
      <c r="AF246" s="20"/>
      <c r="AG246" s="20"/>
      <c r="AH246" s="20"/>
      <c r="AI246" s="20"/>
      <c r="AJ246" s="20"/>
      <c r="AK246" s="20"/>
      <c r="AL246" s="20"/>
      <c r="AM246" s="20"/>
      <c r="AN246" s="20"/>
      <c r="AO246" s="20"/>
      <c r="AP246" s="20"/>
      <c r="AQ246" s="89"/>
      <c r="AR246" s="89"/>
      <c r="AS246" s="161"/>
      <c r="AT246" s="161"/>
      <c r="AU246" s="161"/>
      <c r="AV246" s="28"/>
    </row>
    <row r="247" spans="1:48" x14ac:dyDescent="0.25">
      <c r="A247" s="101">
        <f>'Input Volunteers'!A246</f>
        <v>0</v>
      </c>
      <c r="B247" s="100"/>
      <c r="C247" s="20"/>
      <c r="D247" s="20"/>
      <c r="E247" s="20"/>
      <c r="F247" s="20"/>
      <c r="G247" s="20"/>
      <c r="H247" s="29">
        <f t="shared" si="13"/>
        <v>0</v>
      </c>
      <c r="I247" s="20">
        <f t="shared" si="12"/>
        <v>0</v>
      </c>
      <c r="J247" s="20"/>
      <c r="K247" s="20"/>
      <c r="L247" s="20"/>
      <c r="M247" s="20"/>
      <c r="N247" s="20"/>
      <c r="O247" s="20"/>
      <c r="P247" s="20"/>
      <c r="Q247" s="20"/>
      <c r="R247" s="20"/>
      <c r="S247" s="20"/>
      <c r="T247" s="20"/>
      <c r="U247" s="20"/>
      <c r="V247" s="20">
        <f t="shared" si="14"/>
        <v>0</v>
      </c>
      <c r="W247" s="20"/>
      <c r="X247" s="20"/>
      <c r="Y247" s="20"/>
      <c r="Z247" s="20"/>
      <c r="AA247" s="20"/>
      <c r="AB247" s="20"/>
      <c r="AC247" s="20"/>
      <c r="AD247" s="20"/>
      <c r="AE247" s="20"/>
      <c r="AF247" s="20"/>
      <c r="AG247" s="20"/>
      <c r="AH247" s="20"/>
      <c r="AI247" s="20"/>
      <c r="AJ247" s="20"/>
      <c r="AK247" s="20"/>
      <c r="AL247" s="20"/>
      <c r="AM247" s="20"/>
      <c r="AN247" s="20"/>
      <c r="AO247" s="20"/>
      <c r="AP247" s="20"/>
      <c r="AQ247" s="89"/>
      <c r="AR247" s="89"/>
      <c r="AS247" s="161"/>
      <c r="AT247" s="161"/>
      <c r="AU247" s="161"/>
      <c r="AV247" s="28"/>
    </row>
    <row r="248" spans="1:48" x14ac:dyDescent="0.25">
      <c r="A248" s="101">
        <f>'Input Volunteers'!A247</f>
        <v>0</v>
      </c>
      <c r="B248" s="100"/>
      <c r="C248" s="20"/>
      <c r="D248" s="20"/>
      <c r="E248" s="20"/>
      <c r="F248" s="20"/>
      <c r="G248" s="20"/>
      <c r="H248" s="29">
        <f t="shared" si="13"/>
        <v>0</v>
      </c>
      <c r="I248" s="20">
        <f t="shared" si="12"/>
        <v>0</v>
      </c>
      <c r="J248" s="20"/>
      <c r="K248" s="20"/>
      <c r="L248" s="20"/>
      <c r="M248" s="20"/>
      <c r="N248" s="20"/>
      <c r="O248" s="20"/>
      <c r="P248" s="20"/>
      <c r="Q248" s="20"/>
      <c r="R248" s="20"/>
      <c r="S248" s="20"/>
      <c r="T248" s="20"/>
      <c r="U248" s="20"/>
      <c r="V248" s="20">
        <f t="shared" si="14"/>
        <v>0</v>
      </c>
      <c r="W248" s="20"/>
      <c r="X248" s="20"/>
      <c r="Y248" s="20"/>
      <c r="Z248" s="20"/>
      <c r="AA248" s="20"/>
      <c r="AB248" s="20"/>
      <c r="AC248" s="20"/>
      <c r="AD248" s="20"/>
      <c r="AE248" s="20"/>
      <c r="AF248" s="20"/>
      <c r="AG248" s="20"/>
      <c r="AH248" s="20"/>
      <c r="AI248" s="20"/>
      <c r="AJ248" s="20"/>
      <c r="AK248" s="20"/>
      <c r="AL248" s="20"/>
      <c r="AM248" s="20"/>
      <c r="AN248" s="20"/>
      <c r="AO248" s="20"/>
      <c r="AP248" s="20"/>
      <c r="AQ248" s="89"/>
      <c r="AR248" s="89"/>
      <c r="AS248" s="161"/>
      <c r="AT248" s="161"/>
      <c r="AU248" s="161"/>
      <c r="AV248" s="28"/>
    </row>
    <row r="249" spans="1:48" x14ac:dyDescent="0.25">
      <c r="A249" s="101">
        <f>'Input Volunteers'!A248</f>
        <v>0</v>
      </c>
      <c r="B249" s="100"/>
      <c r="C249" s="20"/>
      <c r="D249" s="20"/>
      <c r="E249" s="20"/>
      <c r="F249" s="20"/>
      <c r="G249" s="20"/>
      <c r="H249" s="29">
        <f t="shared" si="13"/>
        <v>0</v>
      </c>
      <c r="I249" s="20">
        <f t="shared" si="12"/>
        <v>0</v>
      </c>
      <c r="J249" s="20"/>
      <c r="K249" s="20"/>
      <c r="L249" s="20"/>
      <c r="M249" s="20"/>
      <c r="N249" s="20"/>
      <c r="O249" s="20"/>
      <c r="P249" s="20"/>
      <c r="Q249" s="20"/>
      <c r="R249" s="20"/>
      <c r="S249" s="20"/>
      <c r="T249" s="20"/>
      <c r="U249" s="20"/>
      <c r="V249" s="20">
        <f t="shared" si="14"/>
        <v>0</v>
      </c>
      <c r="W249" s="20"/>
      <c r="X249" s="20"/>
      <c r="Y249" s="20"/>
      <c r="Z249" s="20"/>
      <c r="AA249" s="20"/>
      <c r="AB249" s="20"/>
      <c r="AC249" s="20"/>
      <c r="AD249" s="20"/>
      <c r="AE249" s="20"/>
      <c r="AF249" s="20"/>
      <c r="AG249" s="20"/>
      <c r="AH249" s="20"/>
      <c r="AI249" s="20"/>
      <c r="AJ249" s="20"/>
      <c r="AK249" s="20"/>
      <c r="AL249" s="20"/>
      <c r="AM249" s="20"/>
      <c r="AN249" s="20"/>
      <c r="AO249" s="20"/>
      <c r="AP249" s="20"/>
      <c r="AQ249" s="89"/>
      <c r="AR249" s="89"/>
      <c r="AS249" s="161"/>
      <c r="AT249" s="161"/>
      <c r="AU249" s="161"/>
      <c r="AV249" s="28"/>
    </row>
    <row r="250" spans="1:48" x14ac:dyDescent="0.25">
      <c r="A250" s="101">
        <f>'Input Volunteers'!A249</f>
        <v>0</v>
      </c>
      <c r="B250" s="100"/>
      <c r="C250" s="20"/>
      <c r="D250" s="20"/>
      <c r="E250" s="20"/>
      <c r="F250" s="20"/>
      <c r="G250" s="20"/>
      <c r="H250" s="29">
        <f t="shared" si="13"/>
        <v>0</v>
      </c>
      <c r="I250" s="20">
        <f t="shared" si="12"/>
        <v>0</v>
      </c>
      <c r="J250" s="20"/>
      <c r="K250" s="20"/>
      <c r="L250" s="20"/>
      <c r="M250" s="20"/>
      <c r="N250" s="20"/>
      <c r="O250" s="20"/>
      <c r="P250" s="20"/>
      <c r="Q250" s="20"/>
      <c r="R250" s="20"/>
      <c r="S250" s="20"/>
      <c r="T250" s="20"/>
      <c r="U250" s="20"/>
      <c r="V250" s="20">
        <f t="shared" si="14"/>
        <v>0</v>
      </c>
      <c r="W250" s="20"/>
      <c r="X250" s="20"/>
      <c r="Y250" s="20"/>
      <c r="Z250" s="20"/>
      <c r="AA250" s="20"/>
      <c r="AB250" s="20"/>
      <c r="AC250" s="20"/>
      <c r="AD250" s="20"/>
      <c r="AE250" s="20"/>
      <c r="AF250" s="20"/>
      <c r="AG250" s="20"/>
      <c r="AH250" s="20"/>
      <c r="AI250" s="20"/>
      <c r="AJ250" s="20"/>
      <c r="AK250" s="20"/>
      <c r="AL250" s="20"/>
      <c r="AM250" s="20"/>
      <c r="AN250" s="20"/>
      <c r="AO250" s="20"/>
      <c r="AP250" s="20"/>
      <c r="AQ250" s="89"/>
      <c r="AR250" s="89"/>
      <c r="AS250" s="161"/>
      <c r="AT250" s="161"/>
      <c r="AU250" s="161"/>
      <c r="AV250" s="28"/>
    </row>
    <row r="251" spans="1:48" x14ac:dyDescent="0.25">
      <c r="A251" s="101">
        <f>'Input Volunteers'!A250</f>
        <v>0</v>
      </c>
      <c r="B251" s="100"/>
      <c r="C251" s="20"/>
      <c r="D251" s="20"/>
      <c r="E251" s="20"/>
      <c r="F251" s="20"/>
      <c r="G251" s="20"/>
      <c r="H251" s="29">
        <f t="shared" si="13"/>
        <v>0</v>
      </c>
      <c r="I251" s="20">
        <f t="shared" si="12"/>
        <v>0</v>
      </c>
      <c r="J251" s="20"/>
      <c r="K251" s="20"/>
      <c r="L251" s="20"/>
      <c r="M251" s="20"/>
      <c r="N251" s="20"/>
      <c r="O251" s="20"/>
      <c r="P251" s="20"/>
      <c r="Q251" s="20"/>
      <c r="R251" s="20"/>
      <c r="S251" s="20"/>
      <c r="T251" s="20"/>
      <c r="U251" s="20"/>
      <c r="V251" s="20">
        <f t="shared" si="14"/>
        <v>0</v>
      </c>
      <c r="W251" s="20"/>
      <c r="X251" s="20"/>
      <c r="Y251" s="20"/>
      <c r="Z251" s="20"/>
      <c r="AA251" s="20"/>
      <c r="AB251" s="20"/>
      <c r="AC251" s="20"/>
      <c r="AD251" s="20"/>
      <c r="AE251" s="20"/>
      <c r="AF251" s="20"/>
      <c r="AG251" s="20"/>
      <c r="AH251" s="20"/>
      <c r="AI251" s="20"/>
      <c r="AJ251" s="20"/>
      <c r="AK251" s="20"/>
      <c r="AL251" s="20"/>
      <c r="AM251" s="20"/>
      <c r="AN251" s="20"/>
      <c r="AO251" s="20"/>
      <c r="AP251" s="20"/>
      <c r="AQ251" s="89"/>
      <c r="AR251" s="89"/>
      <c r="AS251" s="161"/>
      <c r="AT251" s="161"/>
      <c r="AU251" s="161"/>
      <c r="AV251" s="28"/>
    </row>
    <row r="252" spans="1:48" x14ac:dyDescent="0.25">
      <c r="A252" s="101">
        <f>'Input Volunteers'!A251</f>
        <v>0</v>
      </c>
      <c r="B252" s="100"/>
      <c r="C252" s="20"/>
      <c r="D252" s="20"/>
      <c r="E252" s="20"/>
      <c r="F252" s="20"/>
      <c r="G252" s="20"/>
      <c r="H252" s="29">
        <f t="shared" si="13"/>
        <v>0</v>
      </c>
      <c r="I252" s="20">
        <f t="shared" si="12"/>
        <v>0</v>
      </c>
      <c r="J252" s="20"/>
      <c r="K252" s="20"/>
      <c r="L252" s="20"/>
      <c r="M252" s="20"/>
      <c r="N252" s="20"/>
      <c r="O252" s="20"/>
      <c r="P252" s="20"/>
      <c r="Q252" s="20"/>
      <c r="R252" s="20"/>
      <c r="S252" s="20"/>
      <c r="T252" s="20"/>
      <c r="U252" s="20"/>
      <c r="V252" s="20">
        <f t="shared" si="14"/>
        <v>0</v>
      </c>
      <c r="W252" s="20"/>
      <c r="X252" s="20"/>
      <c r="Y252" s="20"/>
      <c r="Z252" s="20"/>
      <c r="AA252" s="20"/>
      <c r="AB252" s="20"/>
      <c r="AC252" s="20"/>
      <c r="AD252" s="20"/>
      <c r="AE252" s="20"/>
      <c r="AF252" s="20"/>
      <c r="AG252" s="20"/>
      <c r="AH252" s="20"/>
      <c r="AI252" s="20"/>
      <c r="AJ252" s="20"/>
      <c r="AK252" s="20"/>
      <c r="AL252" s="20"/>
      <c r="AM252" s="20"/>
      <c r="AN252" s="20"/>
      <c r="AO252" s="20"/>
      <c r="AP252" s="20"/>
      <c r="AQ252" s="89"/>
      <c r="AR252" s="89"/>
      <c r="AS252" s="161"/>
      <c r="AT252" s="161"/>
      <c r="AU252" s="161"/>
      <c r="AV252" s="28"/>
    </row>
    <row r="253" spans="1:48" x14ac:dyDescent="0.25">
      <c r="A253" s="101">
        <f>'Input Volunteers'!A252</f>
        <v>0</v>
      </c>
      <c r="B253" s="100"/>
      <c r="C253" s="20"/>
      <c r="D253" s="20"/>
      <c r="E253" s="20"/>
      <c r="F253" s="20"/>
      <c r="G253" s="20"/>
      <c r="H253" s="29">
        <f t="shared" si="13"/>
        <v>0</v>
      </c>
      <c r="I253" s="20">
        <f t="shared" si="12"/>
        <v>0</v>
      </c>
      <c r="J253" s="20"/>
      <c r="K253" s="20"/>
      <c r="L253" s="20"/>
      <c r="M253" s="20"/>
      <c r="N253" s="20"/>
      <c r="O253" s="20"/>
      <c r="P253" s="20"/>
      <c r="Q253" s="20"/>
      <c r="R253" s="20"/>
      <c r="S253" s="20"/>
      <c r="T253" s="20"/>
      <c r="U253" s="20"/>
      <c r="V253" s="20">
        <f t="shared" si="14"/>
        <v>0</v>
      </c>
      <c r="W253" s="20"/>
      <c r="X253" s="20"/>
      <c r="Y253" s="20"/>
      <c r="Z253" s="20"/>
      <c r="AA253" s="20"/>
      <c r="AB253" s="20"/>
      <c r="AC253" s="20"/>
      <c r="AD253" s="20"/>
      <c r="AE253" s="20"/>
      <c r="AF253" s="20"/>
      <c r="AG253" s="20"/>
      <c r="AH253" s="20"/>
      <c r="AI253" s="20"/>
      <c r="AJ253" s="20"/>
      <c r="AK253" s="20"/>
      <c r="AL253" s="20"/>
      <c r="AM253" s="20"/>
      <c r="AN253" s="20"/>
      <c r="AO253" s="20"/>
      <c r="AP253" s="20"/>
      <c r="AQ253" s="89"/>
      <c r="AR253" s="89"/>
      <c r="AS253" s="161"/>
      <c r="AT253" s="161"/>
      <c r="AU253" s="161"/>
      <c r="AV253" s="28"/>
    </row>
    <row r="254" spans="1:48" x14ac:dyDescent="0.25">
      <c r="A254" s="101">
        <f>'Input Volunteers'!A253</f>
        <v>0</v>
      </c>
      <c r="B254" s="100"/>
      <c r="C254" s="20"/>
      <c r="D254" s="20"/>
      <c r="E254" s="20"/>
      <c r="F254" s="20"/>
      <c r="G254" s="20"/>
      <c r="H254" s="29">
        <f t="shared" si="13"/>
        <v>0</v>
      </c>
      <c r="I254" s="20">
        <f t="shared" si="12"/>
        <v>0</v>
      </c>
      <c r="J254" s="20"/>
      <c r="K254" s="20"/>
      <c r="L254" s="20"/>
      <c r="M254" s="20"/>
      <c r="N254" s="20"/>
      <c r="O254" s="20"/>
      <c r="P254" s="20"/>
      <c r="Q254" s="20"/>
      <c r="R254" s="20"/>
      <c r="S254" s="20"/>
      <c r="T254" s="20"/>
      <c r="U254" s="20"/>
      <c r="V254" s="20">
        <f t="shared" si="14"/>
        <v>0</v>
      </c>
      <c r="W254" s="20"/>
      <c r="X254" s="20"/>
      <c r="Y254" s="20"/>
      <c r="Z254" s="20"/>
      <c r="AA254" s="20"/>
      <c r="AB254" s="20"/>
      <c r="AC254" s="20"/>
      <c r="AD254" s="20"/>
      <c r="AE254" s="20"/>
      <c r="AF254" s="20"/>
      <c r="AG254" s="20"/>
      <c r="AH254" s="20"/>
      <c r="AI254" s="20"/>
      <c r="AJ254" s="20"/>
      <c r="AK254" s="20"/>
      <c r="AL254" s="20"/>
      <c r="AM254" s="20"/>
      <c r="AN254" s="20"/>
      <c r="AO254" s="20"/>
      <c r="AP254" s="20"/>
      <c r="AQ254" s="89"/>
      <c r="AR254" s="89"/>
      <c r="AS254" s="161"/>
      <c r="AT254" s="161"/>
      <c r="AU254" s="161"/>
      <c r="AV254" s="28"/>
    </row>
    <row r="255" spans="1:48" x14ac:dyDescent="0.25">
      <c r="A255" s="101">
        <f>'Input Volunteers'!A254</f>
        <v>0</v>
      </c>
      <c r="B255" s="100"/>
      <c r="C255" s="20"/>
      <c r="D255" s="20"/>
      <c r="E255" s="20"/>
      <c r="F255" s="20"/>
      <c r="G255" s="20"/>
      <c r="H255" s="29">
        <f t="shared" si="13"/>
        <v>0</v>
      </c>
      <c r="I255" s="20">
        <f t="shared" si="12"/>
        <v>0</v>
      </c>
      <c r="J255" s="20"/>
      <c r="K255" s="20"/>
      <c r="L255" s="20"/>
      <c r="M255" s="20"/>
      <c r="N255" s="20"/>
      <c r="O255" s="20"/>
      <c r="P255" s="20"/>
      <c r="Q255" s="20"/>
      <c r="R255" s="20"/>
      <c r="S255" s="20"/>
      <c r="T255" s="20"/>
      <c r="U255" s="20"/>
      <c r="V255" s="20">
        <f t="shared" si="14"/>
        <v>0</v>
      </c>
      <c r="W255" s="20"/>
      <c r="AB255" s="20"/>
      <c r="AC255" s="20"/>
      <c r="AD255" s="20"/>
      <c r="AE255" s="20"/>
      <c r="AF255" s="20"/>
      <c r="AG255" s="20"/>
      <c r="AH255" s="20"/>
      <c r="AI255" s="20"/>
      <c r="AJ255" s="20"/>
      <c r="AK255" s="20"/>
      <c r="AL255" s="20"/>
      <c r="AM255" s="20"/>
      <c r="AN255" s="20"/>
      <c r="AO255" s="20"/>
      <c r="AP255" s="20"/>
      <c r="AQ255" s="89"/>
      <c r="AR255" s="89"/>
      <c r="AS255" s="162"/>
      <c r="AT255" s="162"/>
      <c r="AU255" s="162"/>
      <c r="AV255" s="28"/>
    </row>
    <row r="256" spans="1:48" x14ac:dyDescent="0.25">
      <c r="A256" s="101">
        <f>'Input Volunteers'!A255</f>
        <v>0</v>
      </c>
      <c r="B256" s="100"/>
      <c r="C256" s="20"/>
      <c r="D256" s="20"/>
      <c r="E256" s="20"/>
      <c r="F256" s="20"/>
      <c r="G256" s="20"/>
      <c r="H256" s="29">
        <f t="shared" si="13"/>
        <v>0</v>
      </c>
      <c r="I256" s="20">
        <f t="shared" si="12"/>
        <v>0</v>
      </c>
      <c r="J256" s="20"/>
      <c r="K256" s="20"/>
      <c r="L256" s="20"/>
      <c r="M256" s="20"/>
      <c r="N256" s="20"/>
      <c r="O256" s="20"/>
      <c r="P256" s="20"/>
      <c r="Q256" s="20"/>
      <c r="R256" s="20"/>
      <c r="S256" s="20"/>
      <c r="T256" s="20"/>
      <c r="U256" s="20"/>
      <c r="V256" s="20">
        <f t="shared" si="14"/>
        <v>0</v>
      </c>
      <c r="W256" s="20"/>
      <c r="AB256" s="20"/>
      <c r="AC256" s="20"/>
      <c r="AD256" s="20"/>
      <c r="AE256" s="20"/>
      <c r="AF256" s="20"/>
      <c r="AG256" s="20"/>
      <c r="AH256" s="20"/>
      <c r="AI256" s="20"/>
      <c r="AJ256" s="20"/>
      <c r="AK256" s="20"/>
      <c r="AL256" s="20"/>
      <c r="AM256" s="20"/>
      <c r="AN256" s="20"/>
      <c r="AO256" s="20"/>
      <c r="AP256" s="20"/>
      <c r="AQ256" s="89"/>
      <c r="AR256" s="89"/>
      <c r="AS256" s="162"/>
      <c r="AT256" s="162"/>
      <c r="AU256" s="162"/>
      <c r="AV256" s="28"/>
    </row>
    <row r="257" spans="1:48" x14ac:dyDescent="0.25">
      <c r="A257" s="101">
        <f>'Input Volunteers'!A256</f>
        <v>0</v>
      </c>
      <c r="B257" s="100"/>
      <c r="C257" s="20"/>
      <c r="D257" s="20"/>
      <c r="E257" s="20"/>
      <c r="F257" s="20"/>
      <c r="G257" s="20"/>
      <c r="H257" s="29">
        <f t="shared" si="13"/>
        <v>0</v>
      </c>
      <c r="I257" s="20">
        <f t="shared" si="12"/>
        <v>0</v>
      </c>
      <c r="J257" s="20"/>
      <c r="K257" s="20"/>
      <c r="L257" s="20"/>
      <c r="M257" s="20"/>
      <c r="N257" s="20"/>
      <c r="O257" s="20"/>
      <c r="P257" s="20"/>
      <c r="Q257" s="20"/>
      <c r="R257" s="20"/>
      <c r="S257" s="20"/>
      <c r="T257" s="20"/>
      <c r="U257" s="20"/>
      <c r="V257" s="20">
        <f t="shared" si="14"/>
        <v>0</v>
      </c>
      <c r="W257" s="20"/>
      <c r="AB257" s="20"/>
      <c r="AC257" s="20"/>
      <c r="AD257" s="20"/>
      <c r="AE257" s="20"/>
      <c r="AF257" s="20"/>
      <c r="AG257" s="20"/>
      <c r="AH257" s="20"/>
      <c r="AI257" s="20"/>
      <c r="AJ257" s="20"/>
      <c r="AK257" s="20"/>
      <c r="AL257" s="20"/>
      <c r="AM257" s="20"/>
      <c r="AN257" s="20"/>
      <c r="AO257" s="20"/>
      <c r="AP257" s="20"/>
      <c r="AQ257" s="89"/>
      <c r="AR257" s="89"/>
      <c r="AS257" s="162"/>
      <c r="AT257" s="162"/>
      <c r="AU257" s="162"/>
      <c r="AV257" s="28"/>
    </row>
    <row r="258" spans="1:48" x14ac:dyDescent="0.25">
      <c r="A258" s="101">
        <f>'Input Volunteers'!A257</f>
        <v>0</v>
      </c>
      <c r="B258" s="100"/>
      <c r="C258" s="20"/>
      <c r="D258" s="20"/>
      <c r="E258" s="20"/>
      <c r="F258" s="20"/>
      <c r="G258" s="20"/>
      <c r="H258" s="29">
        <f t="shared" si="13"/>
        <v>0</v>
      </c>
      <c r="I258" s="20">
        <f t="shared" si="12"/>
        <v>0</v>
      </c>
      <c r="J258" s="20"/>
      <c r="K258" s="20"/>
      <c r="L258" s="20"/>
      <c r="M258" s="20"/>
      <c r="N258" s="20"/>
      <c r="O258" s="20"/>
      <c r="P258" s="20"/>
      <c r="Q258" s="20"/>
      <c r="R258" s="20"/>
      <c r="S258" s="20"/>
      <c r="T258" s="20"/>
      <c r="U258" s="20"/>
      <c r="V258" s="20">
        <f t="shared" si="14"/>
        <v>0</v>
      </c>
      <c r="W258" s="20"/>
      <c r="AB258" s="20"/>
      <c r="AC258" s="20"/>
      <c r="AD258" s="20"/>
      <c r="AE258" s="20"/>
      <c r="AF258" s="20"/>
      <c r="AG258" s="20"/>
      <c r="AH258" s="20"/>
      <c r="AI258" s="20"/>
      <c r="AJ258" s="20"/>
      <c r="AK258" s="20"/>
      <c r="AL258" s="20"/>
      <c r="AM258" s="20"/>
      <c r="AN258" s="20"/>
      <c r="AO258" s="20"/>
      <c r="AP258" s="20"/>
      <c r="AQ258" s="89"/>
      <c r="AR258" s="89"/>
      <c r="AS258" s="162"/>
      <c r="AT258" s="162"/>
      <c r="AU258" s="162"/>
      <c r="AV258" s="28"/>
    </row>
    <row r="259" spans="1:48" x14ac:dyDescent="0.25">
      <c r="A259" s="101">
        <f>'Input Volunteers'!A258</f>
        <v>0</v>
      </c>
      <c r="B259" s="100"/>
      <c r="C259" s="20"/>
      <c r="D259" s="20"/>
      <c r="E259" s="20"/>
      <c r="F259" s="20"/>
      <c r="G259" s="20"/>
      <c r="H259" s="29">
        <f t="shared" si="13"/>
        <v>0</v>
      </c>
      <c r="I259" s="20">
        <f t="shared" si="12"/>
        <v>0</v>
      </c>
      <c r="J259" s="20"/>
      <c r="K259" s="20"/>
      <c r="L259" s="20"/>
      <c r="M259" s="20"/>
      <c r="N259" s="20"/>
      <c r="O259" s="20"/>
      <c r="P259" s="20"/>
      <c r="Q259" s="20"/>
      <c r="R259" s="20"/>
      <c r="S259" s="20"/>
      <c r="T259" s="20"/>
      <c r="U259" s="20"/>
      <c r="V259" s="20">
        <f t="shared" si="14"/>
        <v>0</v>
      </c>
      <c r="W259" s="20"/>
      <c r="AB259" s="20"/>
      <c r="AC259" s="20"/>
      <c r="AD259" s="20"/>
      <c r="AE259" s="20"/>
      <c r="AF259" s="20"/>
      <c r="AG259" s="20"/>
      <c r="AH259" s="20"/>
      <c r="AI259" s="20"/>
      <c r="AJ259" s="20"/>
      <c r="AK259" s="20"/>
      <c r="AL259" s="20"/>
      <c r="AM259" s="20"/>
      <c r="AN259" s="20"/>
      <c r="AO259" s="20"/>
      <c r="AP259" s="20"/>
      <c r="AQ259" s="89"/>
      <c r="AR259" s="89"/>
      <c r="AS259" s="162"/>
      <c r="AT259" s="162"/>
      <c r="AU259" s="162"/>
      <c r="AV259" s="28"/>
    </row>
    <row r="260" spans="1:48" x14ac:dyDescent="0.25">
      <c r="A260" s="101">
        <f>'Input Volunteers'!A259</f>
        <v>0</v>
      </c>
      <c r="B260" s="100"/>
      <c r="C260" s="20"/>
      <c r="D260" s="20"/>
      <c r="E260" s="20"/>
      <c r="F260" s="20"/>
      <c r="G260" s="20"/>
      <c r="H260" s="29">
        <f t="shared" si="13"/>
        <v>0</v>
      </c>
      <c r="I260" s="20">
        <f t="shared" si="12"/>
        <v>0</v>
      </c>
      <c r="J260" s="20"/>
      <c r="K260" s="20"/>
      <c r="L260" s="20"/>
      <c r="M260" s="20"/>
      <c r="N260" s="20"/>
      <c r="O260" s="20"/>
      <c r="P260" s="20"/>
      <c r="Q260" s="20"/>
      <c r="R260" s="20"/>
      <c r="S260" s="20"/>
      <c r="T260" s="20"/>
      <c r="U260" s="20"/>
      <c r="V260" s="20">
        <f t="shared" si="14"/>
        <v>0</v>
      </c>
      <c r="W260" s="20"/>
      <c r="AB260" s="20"/>
      <c r="AC260" s="20"/>
      <c r="AD260" s="20"/>
      <c r="AE260" s="20"/>
      <c r="AF260" s="20"/>
      <c r="AG260" s="20"/>
      <c r="AH260" s="20"/>
      <c r="AI260" s="20"/>
      <c r="AJ260" s="20"/>
      <c r="AK260" s="20"/>
      <c r="AL260" s="20"/>
      <c r="AM260" s="20"/>
      <c r="AN260" s="20"/>
      <c r="AO260" s="20"/>
      <c r="AP260" s="20"/>
      <c r="AQ260" s="89"/>
      <c r="AR260" s="89"/>
      <c r="AS260" s="162"/>
      <c r="AT260" s="162"/>
      <c r="AU260" s="162"/>
      <c r="AV260" s="28"/>
    </row>
    <row r="261" spans="1:48" x14ac:dyDescent="0.25">
      <c r="A261" s="101">
        <f>'Input Volunteers'!A260</f>
        <v>0</v>
      </c>
      <c r="B261" s="100"/>
      <c r="C261" s="20"/>
      <c r="D261" s="20"/>
      <c r="E261" s="20"/>
      <c r="F261" s="20"/>
      <c r="G261" s="20"/>
      <c r="H261" s="29">
        <f t="shared" si="13"/>
        <v>0</v>
      </c>
      <c r="I261" s="20">
        <f t="shared" si="12"/>
        <v>0</v>
      </c>
      <c r="J261" s="20"/>
      <c r="K261" s="20"/>
      <c r="L261" s="20"/>
      <c r="M261" s="20"/>
      <c r="N261" s="20"/>
      <c r="O261" s="20"/>
      <c r="P261" s="20"/>
      <c r="Q261" s="20"/>
      <c r="R261" s="20"/>
      <c r="S261" s="20"/>
      <c r="T261" s="20"/>
      <c r="U261" s="20"/>
      <c r="V261" s="20">
        <f t="shared" si="14"/>
        <v>0</v>
      </c>
      <c r="W261" s="20"/>
      <c r="AB261" s="20"/>
      <c r="AC261" s="20"/>
      <c r="AD261" s="20"/>
      <c r="AE261" s="20"/>
      <c r="AF261" s="20"/>
      <c r="AG261" s="20"/>
      <c r="AH261" s="20"/>
      <c r="AI261" s="20"/>
      <c r="AJ261" s="20"/>
      <c r="AK261" s="20"/>
      <c r="AL261" s="20"/>
      <c r="AM261" s="20"/>
      <c r="AN261" s="20"/>
      <c r="AO261" s="20"/>
      <c r="AP261" s="20"/>
      <c r="AQ261" s="89"/>
      <c r="AR261" s="89"/>
      <c r="AS261" s="162"/>
      <c r="AT261" s="162"/>
      <c r="AU261" s="162"/>
      <c r="AV261" s="28"/>
    </row>
    <row r="262" spans="1:48" x14ac:dyDescent="0.25">
      <c r="A262" s="101">
        <f>'Input Volunteers'!A261</f>
        <v>0</v>
      </c>
      <c r="B262" s="100"/>
      <c r="C262" s="20"/>
      <c r="D262" s="20"/>
      <c r="E262" s="20"/>
      <c r="F262" s="20"/>
      <c r="G262" s="20"/>
      <c r="H262" s="29">
        <f t="shared" si="13"/>
        <v>0</v>
      </c>
      <c r="I262" s="20">
        <f t="shared" si="12"/>
        <v>0</v>
      </c>
      <c r="J262" s="20"/>
      <c r="K262" s="20"/>
      <c r="L262" s="20"/>
      <c r="M262" s="20"/>
      <c r="N262" s="20"/>
      <c r="O262" s="20"/>
      <c r="P262" s="20"/>
      <c r="Q262" s="20"/>
      <c r="R262" s="20"/>
      <c r="S262" s="20"/>
      <c r="T262" s="20"/>
      <c r="U262" s="20"/>
      <c r="V262" s="20">
        <f t="shared" si="14"/>
        <v>0</v>
      </c>
      <c r="W262" s="20"/>
      <c r="AB262" s="20"/>
      <c r="AC262" s="20"/>
      <c r="AD262" s="20"/>
      <c r="AE262" s="20"/>
      <c r="AF262" s="20"/>
      <c r="AG262" s="20"/>
      <c r="AH262" s="20"/>
      <c r="AI262" s="20"/>
      <c r="AJ262" s="20"/>
      <c r="AK262" s="20"/>
      <c r="AL262" s="20"/>
      <c r="AM262" s="20"/>
      <c r="AN262" s="20"/>
      <c r="AO262" s="20"/>
      <c r="AP262" s="20"/>
      <c r="AQ262" s="89"/>
      <c r="AR262" s="89"/>
      <c r="AS262" s="162"/>
      <c r="AT262" s="162"/>
      <c r="AU262" s="162"/>
      <c r="AV262" s="28"/>
    </row>
    <row r="263" spans="1:48" x14ac:dyDescent="0.25">
      <c r="A263" s="101">
        <f>'Input Volunteers'!A262</f>
        <v>0</v>
      </c>
      <c r="B263" s="100"/>
      <c r="C263" s="20"/>
      <c r="D263" s="20"/>
      <c r="E263" s="20"/>
      <c r="F263" s="20"/>
      <c r="G263" s="20"/>
      <c r="H263" s="29">
        <f t="shared" si="13"/>
        <v>0</v>
      </c>
      <c r="I263" s="20">
        <f t="shared" si="12"/>
        <v>0</v>
      </c>
      <c r="J263" s="20"/>
      <c r="K263" s="20"/>
      <c r="L263" s="20"/>
      <c r="M263" s="20"/>
      <c r="N263" s="20"/>
      <c r="O263" s="20"/>
      <c r="P263" s="20"/>
      <c r="Q263" s="20"/>
      <c r="R263" s="20"/>
      <c r="S263" s="20"/>
      <c r="T263" s="20"/>
      <c r="U263" s="20"/>
      <c r="V263" s="20">
        <f t="shared" si="14"/>
        <v>0</v>
      </c>
      <c r="W263" s="20"/>
      <c r="AB263" s="20"/>
      <c r="AC263" s="20"/>
      <c r="AD263" s="20"/>
      <c r="AE263" s="20"/>
      <c r="AF263" s="20"/>
      <c r="AG263" s="20"/>
      <c r="AH263" s="20"/>
      <c r="AI263" s="20"/>
      <c r="AJ263" s="20"/>
      <c r="AK263" s="20"/>
      <c r="AL263" s="20"/>
      <c r="AM263" s="20"/>
      <c r="AN263" s="20"/>
      <c r="AO263" s="20"/>
      <c r="AP263" s="20"/>
      <c r="AQ263" s="89"/>
      <c r="AR263" s="89"/>
      <c r="AS263" s="162"/>
      <c r="AT263" s="162"/>
      <c r="AU263" s="162"/>
      <c r="AV263" s="28"/>
    </row>
    <row r="264" spans="1:48" x14ac:dyDescent="0.25">
      <c r="A264" s="101">
        <f>'Input Volunteers'!A263</f>
        <v>0</v>
      </c>
      <c r="B264" s="100"/>
      <c r="C264" s="20"/>
      <c r="D264" s="20"/>
      <c r="E264" s="20"/>
      <c r="F264" s="20"/>
      <c r="G264" s="20"/>
      <c r="H264" s="29">
        <f t="shared" si="13"/>
        <v>0</v>
      </c>
      <c r="I264" s="20">
        <f t="shared" si="12"/>
        <v>0</v>
      </c>
      <c r="J264" s="20"/>
      <c r="K264" s="20"/>
      <c r="L264" s="20"/>
      <c r="M264" s="20"/>
      <c r="N264" s="20"/>
      <c r="O264" s="20"/>
      <c r="P264" s="20"/>
      <c r="Q264" s="20"/>
      <c r="R264" s="20"/>
      <c r="S264" s="20"/>
      <c r="T264" s="20"/>
      <c r="U264" s="20"/>
      <c r="V264" s="20">
        <f t="shared" si="14"/>
        <v>0</v>
      </c>
      <c r="W264" s="20"/>
      <c r="AB264" s="20"/>
      <c r="AC264" s="20"/>
      <c r="AD264" s="20"/>
      <c r="AE264" s="20"/>
      <c r="AF264" s="20"/>
      <c r="AG264" s="20"/>
      <c r="AH264" s="20"/>
      <c r="AI264" s="20"/>
      <c r="AJ264" s="20"/>
      <c r="AK264" s="20"/>
      <c r="AL264" s="20"/>
      <c r="AM264" s="20"/>
      <c r="AN264" s="20"/>
      <c r="AO264" s="20"/>
      <c r="AP264" s="20"/>
      <c r="AQ264" s="89"/>
      <c r="AR264" s="89"/>
      <c r="AS264" s="162"/>
      <c r="AT264" s="162"/>
      <c r="AU264" s="162"/>
      <c r="AV264" s="28"/>
    </row>
    <row r="265" spans="1:48" x14ac:dyDescent="0.25">
      <c r="A265" s="101">
        <f>'Input Volunteers'!A264</f>
        <v>0</v>
      </c>
      <c r="B265" s="100"/>
      <c r="C265" s="20"/>
      <c r="D265" s="20"/>
      <c r="E265" s="20"/>
      <c r="F265" s="20"/>
      <c r="G265" s="20"/>
      <c r="H265" s="29">
        <f t="shared" si="13"/>
        <v>0</v>
      </c>
      <c r="I265" s="20">
        <f t="shared" si="12"/>
        <v>0</v>
      </c>
      <c r="J265" s="20"/>
      <c r="K265" s="20"/>
      <c r="L265" s="20"/>
      <c r="M265" s="20"/>
      <c r="N265" s="20"/>
      <c r="O265" s="20"/>
      <c r="P265" s="20"/>
      <c r="Q265" s="20"/>
      <c r="R265" s="20"/>
      <c r="S265" s="20"/>
      <c r="T265" s="20"/>
      <c r="U265" s="20"/>
      <c r="V265" s="20">
        <f t="shared" si="14"/>
        <v>0</v>
      </c>
      <c r="W265" s="20"/>
      <c r="AB265" s="20"/>
      <c r="AC265" s="20"/>
      <c r="AD265" s="20"/>
      <c r="AE265" s="20"/>
      <c r="AF265" s="20"/>
      <c r="AG265" s="20"/>
      <c r="AH265" s="20"/>
      <c r="AI265" s="20"/>
      <c r="AJ265" s="20"/>
      <c r="AK265" s="20"/>
      <c r="AL265" s="20"/>
      <c r="AM265" s="20"/>
      <c r="AN265" s="20"/>
      <c r="AO265" s="20"/>
      <c r="AP265" s="20"/>
      <c r="AQ265" s="89"/>
      <c r="AR265" s="89"/>
      <c r="AS265" s="162"/>
      <c r="AT265" s="162"/>
      <c r="AU265" s="162"/>
      <c r="AV265" s="28"/>
    </row>
    <row r="266" spans="1:48" x14ac:dyDescent="0.25">
      <c r="A266" s="101">
        <f>'Input Volunteers'!A265</f>
        <v>0</v>
      </c>
      <c r="B266" s="100"/>
      <c r="C266" s="20"/>
      <c r="D266" s="20"/>
      <c r="E266" s="20"/>
      <c r="F266" s="20"/>
      <c r="G266" s="20"/>
      <c r="H266" s="29">
        <f t="shared" si="13"/>
        <v>0</v>
      </c>
      <c r="I266" s="20">
        <f t="shared" si="12"/>
        <v>0</v>
      </c>
      <c r="J266" s="20"/>
      <c r="K266" s="20"/>
      <c r="L266" s="20"/>
      <c r="M266" s="20"/>
      <c r="N266" s="20"/>
      <c r="O266" s="20"/>
      <c r="P266" s="20"/>
      <c r="Q266" s="20"/>
      <c r="R266" s="20"/>
      <c r="S266" s="20"/>
      <c r="T266" s="20"/>
      <c r="U266" s="20"/>
      <c r="V266" s="20">
        <f t="shared" si="14"/>
        <v>0</v>
      </c>
      <c r="W266" s="20"/>
      <c r="AB266" s="20"/>
      <c r="AC266" s="20"/>
      <c r="AD266" s="20"/>
      <c r="AE266" s="20"/>
      <c r="AF266" s="20"/>
      <c r="AG266" s="20"/>
      <c r="AH266" s="20"/>
      <c r="AI266" s="20"/>
      <c r="AJ266" s="20"/>
      <c r="AK266" s="20"/>
      <c r="AL266" s="20"/>
      <c r="AM266" s="20"/>
      <c r="AN266" s="20"/>
      <c r="AO266" s="20"/>
      <c r="AP266" s="20"/>
      <c r="AQ266" s="89"/>
      <c r="AR266" s="89"/>
      <c r="AS266" s="162"/>
      <c r="AT266" s="162"/>
      <c r="AU266" s="162"/>
      <c r="AV266" s="28"/>
    </row>
    <row r="267" spans="1:48" x14ac:dyDescent="0.25">
      <c r="A267" s="101">
        <f>'Input Volunteers'!A266</f>
        <v>0</v>
      </c>
      <c r="B267" s="100"/>
      <c r="C267" s="20"/>
      <c r="D267" s="20"/>
      <c r="E267" s="20"/>
      <c r="F267" s="20"/>
      <c r="G267" s="20"/>
      <c r="H267" s="29">
        <f t="shared" si="13"/>
        <v>0</v>
      </c>
      <c r="I267" s="20">
        <f t="shared" si="12"/>
        <v>0</v>
      </c>
      <c r="J267" s="20"/>
      <c r="K267" s="20"/>
      <c r="L267" s="20"/>
      <c r="M267" s="20"/>
      <c r="N267" s="20"/>
      <c r="O267" s="20"/>
      <c r="P267" s="20"/>
      <c r="Q267" s="20"/>
      <c r="R267" s="20"/>
      <c r="S267" s="20"/>
      <c r="T267" s="20"/>
      <c r="U267" s="20"/>
      <c r="V267" s="20">
        <f t="shared" si="14"/>
        <v>0</v>
      </c>
      <c r="W267" s="20"/>
      <c r="AB267" s="20"/>
      <c r="AC267" s="20"/>
      <c r="AD267" s="20"/>
      <c r="AE267" s="20"/>
      <c r="AF267" s="20"/>
      <c r="AG267" s="20"/>
      <c r="AH267" s="20"/>
      <c r="AI267" s="20"/>
      <c r="AJ267" s="20"/>
      <c r="AK267" s="20"/>
      <c r="AL267" s="20"/>
      <c r="AM267" s="20"/>
      <c r="AN267" s="20"/>
      <c r="AO267" s="20"/>
      <c r="AP267" s="20"/>
      <c r="AQ267" s="89"/>
      <c r="AR267" s="89"/>
      <c r="AS267" s="162"/>
      <c r="AT267" s="162"/>
      <c r="AU267" s="162"/>
      <c r="AV267" s="28"/>
    </row>
    <row r="268" spans="1:48" x14ac:dyDescent="0.25">
      <c r="A268" s="101">
        <f>'Input Volunteers'!A267</f>
        <v>0</v>
      </c>
      <c r="B268" s="100"/>
      <c r="C268" s="20"/>
      <c r="D268" s="20"/>
      <c r="E268" s="20"/>
      <c r="F268" s="20"/>
      <c r="G268" s="20"/>
      <c r="H268" s="29">
        <f t="shared" si="13"/>
        <v>0</v>
      </c>
      <c r="I268" s="20">
        <f t="shared" si="12"/>
        <v>0</v>
      </c>
      <c r="J268" s="20"/>
      <c r="K268" s="20"/>
      <c r="L268" s="20"/>
      <c r="M268" s="20"/>
      <c r="N268" s="20"/>
      <c r="O268" s="20"/>
      <c r="P268" s="20"/>
      <c r="Q268" s="20"/>
      <c r="R268" s="20"/>
      <c r="S268" s="20"/>
      <c r="T268" s="20"/>
      <c r="U268" s="20"/>
      <c r="V268" s="20">
        <f t="shared" si="14"/>
        <v>0</v>
      </c>
      <c r="W268" s="20"/>
      <c r="AB268" s="20"/>
      <c r="AC268" s="20"/>
      <c r="AD268" s="20"/>
      <c r="AE268" s="20"/>
      <c r="AF268" s="20"/>
      <c r="AG268" s="20"/>
      <c r="AH268" s="20"/>
      <c r="AI268" s="20"/>
      <c r="AJ268" s="20"/>
      <c r="AK268" s="20"/>
      <c r="AL268" s="20"/>
      <c r="AM268" s="20"/>
      <c r="AN268" s="20"/>
      <c r="AO268" s="20"/>
      <c r="AP268" s="20"/>
      <c r="AQ268" s="89"/>
      <c r="AR268" s="89"/>
      <c r="AS268" s="162"/>
      <c r="AT268" s="162"/>
      <c r="AU268" s="162"/>
      <c r="AV268" s="28"/>
    </row>
    <row r="269" spans="1:48" x14ac:dyDescent="0.25">
      <c r="A269" s="101">
        <f>'Input Volunteers'!A268</f>
        <v>0</v>
      </c>
      <c r="B269" s="100"/>
      <c r="C269" s="20"/>
      <c r="D269" s="20"/>
      <c r="E269" s="20"/>
      <c r="F269" s="20"/>
      <c r="G269" s="20"/>
      <c r="H269" s="29">
        <f t="shared" si="13"/>
        <v>0</v>
      </c>
      <c r="I269" s="20">
        <f t="shared" si="12"/>
        <v>0</v>
      </c>
      <c r="J269" s="20"/>
      <c r="K269" s="20"/>
      <c r="L269" s="20"/>
      <c r="M269" s="20"/>
      <c r="N269" s="20"/>
      <c r="O269" s="20"/>
      <c r="P269" s="20"/>
      <c r="Q269" s="20"/>
      <c r="R269" s="20"/>
      <c r="S269" s="20"/>
      <c r="T269" s="20"/>
      <c r="U269" s="20"/>
      <c r="V269" s="20">
        <f t="shared" si="14"/>
        <v>0</v>
      </c>
      <c r="W269" s="20"/>
      <c r="AB269" s="20"/>
      <c r="AC269" s="20"/>
      <c r="AD269" s="20"/>
      <c r="AE269" s="20"/>
      <c r="AF269" s="20"/>
      <c r="AG269" s="20"/>
      <c r="AH269" s="20"/>
      <c r="AI269" s="20"/>
      <c r="AJ269" s="20"/>
      <c r="AK269" s="20"/>
      <c r="AL269" s="20"/>
      <c r="AM269" s="20"/>
      <c r="AN269" s="20"/>
      <c r="AO269" s="20"/>
      <c r="AP269" s="20"/>
      <c r="AQ269" s="89"/>
      <c r="AR269" s="89"/>
      <c r="AS269" s="162"/>
      <c r="AT269" s="162"/>
      <c r="AU269" s="162"/>
      <c r="AV269" s="28"/>
    </row>
    <row r="270" spans="1:48" x14ac:dyDescent="0.25">
      <c r="A270" s="101">
        <f>'Input Volunteers'!A269</f>
        <v>0</v>
      </c>
      <c r="B270" s="100"/>
      <c r="C270" s="20"/>
      <c r="D270" s="20"/>
      <c r="E270" s="20"/>
      <c r="F270" s="20"/>
      <c r="G270" s="20"/>
      <c r="H270" s="29">
        <f t="shared" si="13"/>
        <v>0</v>
      </c>
      <c r="I270" s="20">
        <f t="shared" si="12"/>
        <v>0</v>
      </c>
      <c r="J270" s="20"/>
      <c r="K270" s="20"/>
      <c r="L270" s="20"/>
      <c r="M270" s="20"/>
      <c r="N270" s="20"/>
      <c r="O270" s="20"/>
      <c r="P270" s="20"/>
      <c r="Q270" s="20"/>
      <c r="R270" s="20"/>
      <c r="S270" s="20"/>
      <c r="T270" s="20"/>
      <c r="U270" s="20"/>
      <c r="V270" s="20">
        <f t="shared" si="14"/>
        <v>0</v>
      </c>
      <c r="W270" s="20"/>
      <c r="AB270" s="20"/>
      <c r="AC270" s="20"/>
      <c r="AD270" s="20"/>
      <c r="AE270" s="20"/>
      <c r="AF270" s="20"/>
      <c r="AG270" s="20"/>
      <c r="AH270" s="20"/>
      <c r="AI270" s="20"/>
      <c r="AJ270" s="20"/>
      <c r="AK270" s="20"/>
      <c r="AL270" s="20"/>
      <c r="AM270" s="20"/>
      <c r="AN270" s="20"/>
      <c r="AO270" s="20"/>
      <c r="AP270" s="20"/>
      <c r="AQ270" s="89"/>
      <c r="AR270" s="89"/>
      <c r="AS270" s="162"/>
      <c r="AT270" s="162"/>
      <c r="AU270" s="162"/>
      <c r="AV270" s="28"/>
    </row>
    <row r="271" spans="1:48" x14ac:dyDescent="0.25">
      <c r="A271" s="101">
        <f>'Input Volunteers'!A270</f>
        <v>0</v>
      </c>
      <c r="B271" s="100"/>
      <c r="C271" s="20"/>
      <c r="D271" s="20"/>
      <c r="E271" s="20"/>
      <c r="F271" s="20"/>
      <c r="G271" s="20"/>
      <c r="H271" s="29">
        <f t="shared" si="13"/>
        <v>0</v>
      </c>
      <c r="I271" s="20">
        <f t="shared" si="12"/>
        <v>0</v>
      </c>
      <c r="J271" s="20"/>
      <c r="K271" s="20"/>
      <c r="L271" s="20"/>
      <c r="M271" s="20"/>
      <c r="N271" s="20"/>
      <c r="O271" s="20"/>
      <c r="P271" s="20"/>
      <c r="Q271" s="20"/>
      <c r="R271" s="20"/>
      <c r="S271" s="20"/>
      <c r="T271" s="20"/>
      <c r="U271" s="20"/>
      <c r="V271" s="20">
        <f t="shared" si="14"/>
        <v>0</v>
      </c>
      <c r="W271" s="20"/>
      <c r="AB271" s="20"/>
      <c r="AC271" s="20"/>
      <c r="AD271" s="20"/>
      <c r="AE271" s="20"/>
      <c r="AF271" s="20"/>
      <c r="AG271" s="20"/>
      <c r="AH271" s="20"/>
      <c r="AI271" s="20"/>
      <c r="AJ271" s="20"/>
      <c r="AK271" s="20"/>
      <c r="AL271" s="20"/>
      <c r="AM271" s="20"/>
      <c r="AN271" s="20"/>
      <c r="AO271" s="20"/>
      <c r="AP271" s="20"/>
      <c r="AQ271" s="89"/>
      <c r="AR271" s="89"/>
      <c r="AS271" s="162"/>
      <c r="AT271" s="162"/>
      <c r="AU271" s="162"/>
      <c r="AV271" s="28"/>
    </row>
    <row r="272" spans="1:48" x14ac:dyDescent="0.25">
      <c r="A272" s="101">
        <f>'Input Volunteers'!A271</f>
        <v>0</v>
      </c>
      <c r="B272" s="100"/>
      <c r="C272" s="20"/>
      <c r="D272" s="20"/>
      <c r="E272" s="20"/>
      <c r="F272" s="20"/>
      <c r="G272" s="20"/>
      <c r="H272" s="29">
        <f t="shared" si="13"/>
        <v>0</v>
      </c>
      <c r="I272" s="20">
        <f t="shared" si="12"/>
        <v>0</v>
      </c>
      <c r="J272" s="20"/>
      <c r="K272" s="20"/>
      <c r="L272" s="20"/>
      <c r="M272" s="20"/>
      <c r="N272" s="20"/>
      <c r="O272" s="20"/>
      <c r="P272" s="20"/>
      <c r="Q272" s="20"/>
      <c r="R272" s="20"/>
      <c r="S272" s="20"/>
      <c r="T272" s="20"/>
      <c r="U272" s="20"/>
      <c r="V272" s="20">
        <f t="shared" si="14"/>
        <v>0</v>
      </c>
      <c r="W272" s="20"/>
      <c r="AB272" s="20"/>
      <c r="AC272" s="20"/>
      <c r="AD272" s="20"/>
      <c r="AE272" s="20"/>
      <c r="AF272" s="20"/>
      <c r="AG272" s="20"/>
      <c r="AH272" s="20"/>
      <c r="AI272" s="20"/>
      <c r="AJ272" s="20"/>
      <c r="AK272" s="20"/>
      <c r="AL272" s="20"/>
      <c r="AM272" s="20"/>
      <c r="AN272" s="20"/>
      <c r="AO272" s="20"/>
      <c r="AP272" s="20"/>
      <c r="AQ272" s="89"/>
      <c r="AR272" s="89"/>
      <c r="AS272" s="162"/>
      <c r="AT272" s="162"/>
      <c r="AU272" s="162"/>
      <c r="AV272" s="28"/>
    </row>
    <row r="273" spans="1:48" x14ac:dyDescent="0.25">
      <c r="A273" s="101">
        <f>'Input Volunteers'!A272</f>
        <v>0</v>
      </c>
      <c r="B273" s="100"/>
      <c r="C273" s="20"/>
      <c r="D273" s="20"/>
      <c r="E273" s="20"/>
      <c r="F273" s="20"/>
      <c r="G273" s="20"/>
      <c r="H273" s="29">
        <f t="shared" si="13"/>
        <v>0</v>
      </c>
      <c r="I273" s="20">
        <f t="shared" si="12"/>
        <v>0</v>
      </c>
      <c r="J273" s="20"/>
      <c r="K273" s="20"/>
      <c r="L273" s="20"/>
      <c r="M273" s="20"/>
      <c r="N273" s="20"/>
      <c r="O273" s="20"/>
      <c r="P273" s="20"/>
      <c r="Q273" s="20"/>
      <c r="R273" s="20"/>
      <c r="S273" s="20"/>
      <c r="T273" s="20"/>
      <c r="U273" s="20"/>
      <c r="V273" s="20">
        <f t="shared" si="14"/>
        <v>0</v>
      </c>
      <c r="W273" s="20"/>
      <c r="AB273" s="20"/>
      <c r="AC273" s="20"/>
      <c r="AD273" s="20"/>
      <c r="AE273" s="20"/>
      <c r="AF273" s="20"/>
      <c r="AG273" s="20"/>
      <c r="AH273" s="20"/>
      <c r="AI273" s="20"/>
      <c r="AJ273" s="20"/>
      <c r="AK273" s="20"/>
      <c r="AL273" s="20"/>
      <c r="AM273" s="20"/>
      <c r="AN273" s="20"/>
      <c r="AO273" s="20"/>
      <c r="AP273" s="20"/>
      <c r="AQ273" s="89"/>
      <c r="AR273" s="89"/>
      <c r="AS273" s="162"/>
      <c r="AT273" s="162"/>
      <c r="AU273" s="162"/>
      <c r="AV273" s="28"/>
    </row>
    <row r="274" spans="1:48" x14ac:dyDescent="0.25">
      <c r="A274" s="101">
        <f>'Input Volunteers'!A273</f>
        <v>0</v>
      </c>
      <c r="B274" s="100"/>
      <c r="C274" s="20"/>
      <c r="D274" s="20"/>
      <c r="E274" s="20"/>
      <c r="F274" s="20"/>
      <c r="G274" s="20"/>
      <c r="H274" s="29">
        <f t="shared" si="13"/>
        <v>0</v>
      </c>
      <c r="I274" s="20">
        <f t="shared" si="12"/>
        <v>0</v>
      </c>
      <c r="J274" s="20"/>
      <c r="K274" s="20"/>
      <c r="L274" s="20"/>
      <c r="M274" s="20"/>
      <c r="N274" s="20"/>
      <c r="O274" s="20"/>
      <c r="P274" s="20"/>
      <c r="Q274" s="20"/>
      <c r="R274" s="20"/>
      <c r="S274" s="20"/>
      <c r="T274" s="20"/>
      <c r="U274" s="20"/>
      <c r="V274" s="20">
        <f t="shared" si="14"/>
        <v>0</v>
      </c>
      <c r="W274" s="20"/>
      <c r="AB274" s="20"/>
      <c r="AC274" s="20"/>
      <c r="AD274" s="20"/>
      <c r="AE274" s="20"/>
      <c r="AF274" s="20"/>
      <c r="AG274" s="20"/>
      <c r="AH274" s="20"/>
      <c r="AI274" s="20"/>
      <c r="AJ274" s="20"/>
      <c r="AK274" s="20"/>
      <c r="AL274" s="20"/>
      <c r="AM274" s="20"/>
      <c r="AN274" s="20"/>
      <c r="AO274" s="20"/>
      <c r="AP274" s="20"/>
      <c r="AQ274" s="89"/>
      <c r="AR274" s="89"/>
      <c r="AS274" s="162"/>
      <c r="AT274" s="162"/>
      <c r="AU274" s="162"/>
      <c r="AV274" s="28"/>
    </row>
    <row r="275" spans="1:48" x14ac:dyDescent="0.25">
      <c r="A275" s="101">
        <f>'Input Volunteers'!A274</f>
        <v>0</v>
      </c>
      <c r="B275" s="100"/>
      <c r="C275" s="20"/>
      <c r="D275" s="20"/>
      <c r="E275" s="20"/>
      <c r="F275" s="20"/>
      <c r="G275" s="20"/>
      <c r="H275" s="29">
        <f t="shared" si="13"/>
        <v>0</v>
      </c>
      <c r="I275" s="20">
        <f t="shared" si="12"/>
        <v>0</v>
      </c>
      <c r="J275" s="20"/>
      <c r="K275" s="20"/>
      <c r="L275" s="20"/>
      <c r="M275" s="20"/>
      <c r="N275" s="20"/>
      <c r="O275" s="20"/>
      <c r="P275" s="20"/>
      <c r="Q275" s="20"/>
      <c r="R275" s="20"/>
      <c r="S275" s="20"/>
      <c r="T275" s="20"/>
      <c r="U275" s="20"/>
      <c r="V275" s="20">
        <f t="shared" si="14"/>
        <v>0</v>
      </c>
      <c r="W275" s="20"/>
      <c r="AB275" s="20"/>
      <c r="AC275" s="20"/>
      <c r="AD275" s="20"/>
      <c r="AE275" s="20"/>
      <c r="AF275" s="20"/>
      <c r="AG275" s="20"/>
      <c r="AH275" s="20"/>
      <c r="AI275" s="20"/>
      <c r="AJ275" s="20"/>
      <c r="AK275" s="20"/>
      <c r="AL275" s="20"/>
      <c r="AM275" s="20"/>
      <c r="AN275" s="20"/>
      <c r="AO275" s="20"/>
      <c r="AP275" s="20"/>
      <c r="AQ275" s="89"/>
      <c r="AR275" s="89"/>
      <c r="AS275" s="162"/>
      <c r="AT275" s="162"/>
      <c r="AU275" s="162"/>
      <c r="AV275" s="28"/>
    </row>
    <row r="276" spans="1:48" x14ac:dyDescent="0.25">
      <c r="A276" s="101">
        <f>'Input Volunteers'!A275</f>
        <v>0</v>
      </c>
      <c r="B276" s="100"/>
      <c r="C276" s="20"/>
      <c r="D276" s="20"/>
      <c r="E276" s="20"/>
      <c r="F276" s="20"/>
      <c r="G276" s="20"/>
      <c r="H276" s="29">
        <f t="shared" si="13"/>
        <v>0</v>
      </c>
      <c r="I276" s="20">
        <f t="shared" si="12"/>
        <v>0</v>
      </c>
      <c r="J276" s="20"/>
      <c r="K276" s="20"/>
      <c r="L276" s="20"/>
      <c r="M276" s="20"/>
      <c r="N276" s="20"/>
      <c r="O276" s="20"/>
      <c r="P276" s="20"/>
      <c r="Q276" s="20"/>
      <c r="R276" s="20"/>
      <c r="S276" s="20"/>
      <c r="T276" s="20"/>
      <c r="U276" s="20"/>
      <c r="V276" s="20">
        <f t="shared" si="14"/>
        <v>0</v>
      </c>
      <c r="W276" s="20"/>
      <c r="AB276" s="20"/>
      <c r="AC276" s="20"/>
      <c r="AD276" s="20"/>
      <c r="AE276" s="20"/>
      <c r="AF276" s="20"/>
      <c r="AG276" s="20"/>
      <c r="AH276" s="20"/>
      <c r="AI276" s="20"/>
      <c r="AJ276" s="20"/>
      <c r="AK276" s="20"/>
      <c r="AL276" s="20"/>
      <c r="AM276" s="20"/>
      <c r="AN276" s="20"/>
      <c r="AO276" s="20"/>
      <c r="AP276" s="20"/>
      <c r="AQ276" s="89"/>
      <c r="AR276" s="89"/>
      <c r="AS276" s="162"/>
      <c r="AT276" s="162"/>
      <c r="AU276" s="162"/>
      <c r="AV276" s="28"/>
    </row>
    <row r="277" spans="1:48" x14ac:dyDescent="0.25">
      <c r="A277" s="101">
        <f>'Input Volunteers'!A276</f>
        <v>0</v>
      </c>
      <c r="B277" s="100"/>
      <c r="C277" s="20"/>
      <c r="D277" s="20"/>
      <c r="E277" s="20"/>
      <c r="F277" s="20"/>
      <c r="G277" s="20"/>
      <c r="H277" s="29">
        <f t="shared" si="13"/>
        <v>0</v>
      </c>
      <c r="I277" s="20">
        <f t="shared" si="12"/>
        <v>0</v>
      </c>
      <c r="J277" s="20"/>
      <c r="K277" s="20"/>
      <c r="L277" s="20"/>
      <c r="M277" s="20"/>
      <c r="N277" s="20"/>
      <c r="O277" s="20"/>
      <c r="P277" s="20"/>
      <c r="Q277" s="20"/>
      <c r="R277" s="20"/>
      <c r="S277" s="20"/>
      <c r="T277" s="20"/>
      <c r="U277" s="20"/>
      <c r="V277" s="20">
        <f t="shared" si="14"/>
        <v>0</v>
      </c>
      <c r="W277" s="20"/>
      <c r="AB277" s="20"/>
      <c r="AC277" s="20"/>
      <c r="AD277" s="20"/>
      <c r="AE277" s="20"/>
      <c r="AF277" s="20"/>
      <c r="AG277" s="20"/>
      <c r="AH277" s="20"/>
      <c r="AI277" s="20"/>
      <c r="AJ277" s="20"/>
      <c r="AK277" s="20"/>
      <c r="AL277" s="20"/>
      <c r="AM277" s="20"/>
      <c r="AN277" s="20"/>
      <c r="AO277" s="20"/>
      <c r="AP277" s="20"/>
      <c r="AQ277" s="89"/>
      <c r="AR277" s="89"/>
      <c r="AS277" s="162"/>
      <c r="AT277" s="162"/>
      <c r="AU277" s="162"/>
      <c r="AV277" s="28"/>
    </row>
    <row r="278" spans="1:48" x14ac:dyDescent="0.25">
      <c r="A278" s="101">
        <f>'Input Volunteers'!A277</f>
        <v>0</v>
      </c>
      <c r="B278" s="100"/>
      <c r="C278" s="20"/>
      <c r="D278" s="20"/>
      <c r="E278" s="20"/>
      <c r="F278" s="20"/>
      <c r="G278" s="20"/>
      <c r="H278" s="29">
        <f t="shared" si="13"/>
        <v>0</v>
      </c>
      <c r="I278" s="20">
        <f t="shared" si="12"/>
        <v>0</v>
      </c>
      <c r="J278" s="20"/>
      <c r="K278" s="20"/>
      <c r="L278" s="20"/>
      <c r="M278" s="20"/>
      <c r="N278" s="20"/>
      <c r="O278" s="20"/>
      <c r="P278" s="20"/>
      <c r="Q278" s="20"/>
      <c r="R278" s="20"/>
      <c r="S278" s="20"/>
      <c r="T278" s="20"/>
      <c r="U278" s="20"/>
      <c r="V278" s="20">
        <f t="shared" si="14"/>
        <v>0</v>
      </c>
      <c r="W278" s="20"/>
      <c r="AB278" s="20"/>
      <c r="AC278" s="20"/>
      <c r="AD278" s="20"/>
      <c r="AE278" s="20"/>
      <c r="AF278" s="20"/>
      <c r="AG278" s="20"/>
      <c r="AH278" s="20"/>
      <c r="AI278" s="20"/>
      <c r="AJ278" s="20"/>
      <c r="AK278" s="20"/>
      <c r="AL278" s="20"/>
      <c r="AM278" s="20"/>
      <c r="AN278" s="20"/>
      <c r="AO278" s="20"/>
      <c r="AP278" s="20"/>
      <c r="AQ278" s="89"/>
      <c r="AR278" s="89"/>
      <c r="AS278" s="162"/>
      <c r="AT278" s="162"/>
      <c r="AU278" s="162"/>
      <c r="AV278" s="28"/>
    </row>
    <row r="279" spans="1:48" x14ac:dyDescent="0.25">
      <c r="A279" s="101">
        <f>'Input Volunteers'!A278</f>
        <v>0</v>
      </c>
      <c r="B279" s="100"/>
      <c r="C279" s="20"/>
      <c r="D279" s="20"/>
      <c r="E279" s="20"/>
      <c r="F279" s="20"/>
      <c r="G279" s="20"/>
      <c r="H279" s="29">
        <f t="shared" si="13"/>
        <v>0</v>
      </c>
      <c r="I279" s="20">
        <f t="shared" si="12"/>
        <v>0</v>
      </c>
      <c r="J279" s="20"/>
      <c r="K279" s="20"/>
      <c r="L279" s="20"/>
      <c r="M279" s="20"/>
      <c r="N279" s="20"/>
      <c r="O279" s="20"/>
      <c r="P279" s="20"/>
      <c r="Q279" s="20"/>
      <c r="R279" s="20"/>
      <c r="S279" s="20"/>
      <c r="T279" s="20"/>
      <c r="U279" s="20"/>
      <c r="V279" s="20">
        <f t="shared" si="14"/>
        <v>0</v>
      </c>
      <c r="W279" s="20"/>
      <c r="AB279" s="20"/>
      <c r="AC279" s="20"/>
      <c r="AD279" s="20"/>
      <c r="AE279" s="20"/>
      <c r="AF279" s="20"/>
      <c r="AG279" s="20"/>
      <c r="AH279" s="20"/>
      <c r="AI279" s="20"/>
      <c r="AJ279" s="20"/>
      <c r="AK279" s="20"/>
      <c r="AL279" s="20"/>
      <c r="AM279" s="20"/>
      <c r="AN279" s="20"/>
      <c r="AO279" s="20"/>
      <c r="AP279" s="20"/>
      <c r="AQ279" s="89"/>
      <c r="AR279" s="89"/>
      <c r="AS279" s="162"/>
      <c r="AT279" s="162"/>
      <c r="AU279" s="162"/>
      <c r="AV279" s="28"/>
    </row>
    <row r="280" spans="1:48" x14ac:dyDescent="0.25">
      <c r="A280" s="101">
        <f>'Input Volunteers'!A279</f>
        <v>0</v>
      </c>
      <c r="B280" s="100"/>
      <c r="C280" s="20"/>
      <c r="D280" s="20"/>
      <c r="E280" s="20"/>
      <c r="F280" s="20"/>
      <c r="G280" s="20"/>
      <c r="H280" s="29">
        <f t="shared" si="13"/>
        <v>0</v>
      </c>
      <c r="I280" s="20">
        <f t="shared" si="12"/>
        <v>0</v>
      </c>
      <c r="J280" s="20"/>
      <c r="K280" s="20"/>
      <c r="L280" s="20"/>
      <c r="M280" s="20"/>
      <c r="N280" s="20"/>
      <c r="O280" s="20"/>
      <c r="P280" s="20"/>
      <c r="Q280" s="20"/>
      <c r="R280" s="20"/>
      <c r="S280" s="20"/>
      <c r="T280" s="20"/>
      <c r="U280" s="20"/>
      <c r="V280" s="20">
        <f t="shared" si="14"/>
        <v>0</v>
      </c>
      <c r="W280" s="20"/>
      <c r="AB280" s="20"/>
      <c r="AC280" s="20"/>
      <c r="AD280" s="20"/>
      <c r="AE280" s="20"/>
      <c r="AF280" s="20"/>
      <c r="AG280" s="20"/>
      <c r="AH280" s="20"/>
      <c r="AI280" s="20"/>
      <c r="AJ280" s="20"/>
      <c r="AK280" s="20"/>
      <c r="AL280" s="20"/>
      <c r="AM280" s="20"/>
      <c r="AN280" s="20"/>
      <c r="AO280" s="20"/>
      <c r="AP280" s="20"/>
      <c r="AQ280" s="89"/>
      <c r="AR280" s="89"/>
      <c r="AS280" s="162"/>
      <c r="AT280" s="162"/>
      <c r="AU280" s="162"/>
      <c r="AV280" s="28"/>
    </row>
    <row r="281" spans="1:48" x14ac:dyDescent="0.25">
      <c r="A281" s="101">
        <f>'Input Volunteers'!A280</f>
        <v>0</v>
      </c>
      <c r="B281" s="100"/>
      <c r="C281" s="20"/>
      <c r="D281" s="20"/>
      <c r="E281" s="20"/>
      <c r="F281" s="20"/>
      <c r="G281" s="20"/>
      <c r="H281" s="29">
        <f t="shared" si="13"/>
        <v>0</v>
      </c>
      <c r="I281" s="20">
        <f t="shared" si="12"/>
        <v>0</v>
      </c>
      <c r="J281" s="20"/>
      <c r="K281" s="20"/>
      <c r="L281" s="20"/>
      <c r="M281" s="20"/>
      <c r="N281" s="20"/>
      <c r="O281" s="20"/>
      <c r="P281" s="20"/>
      <c r="Q281" s="20"/>
      <c r="R281" s="20"/>
      <c r="S281" s="20"/>
      <c r="T281" s="20"/>
      <c r="U281" s="20"/>
      <c r="V281" s="20">
        <f t="shared" si="14"/>
        <v>0</v>
      </c>
      <c r="W281" s="20"/>
      <c r="AB281" s="20"/>
      <c r="AC281" s="20"/>
      <c r="AD281" s="20"/>
      <c r="AE281" s="20"/>
      <c r="AF281" s="20"/>
      <c r="AG281" s="20"/>
      <c r="AH281" s="20"/>
      <c r="AI281" s="20"/>
      <c r="AJ281" s="20"/>
      <c r="AK281" s="20"/>
      <c r="AL281" s="20"/>
      <c r="AM281" s="20"/>
      <c r="AN281" s="20"/>
      <c r="AO281" s="20"/>
      <c r="AP281" s="20"/>
      <c r="AQ281" s="89"/>
      <c r="AR281" s="89"/>
      <c r="AS281" s="162"/>
      <c r="AT281" s="162"/>
      <c r="AU281" s="162"/>
      <c r="AV281" s="28"/>
    </row>
    <row r="282" spans="1:48" x14ac:dyDescent="0.25">
      <c r="A282" s="101">
        <f>'Input Volunteers'!A281</f>
        <v>0</v>
      </c>
      <c r="B282" s="100"/>
      <c r="C282" s="20"/>
      <c r="D282" s="20"/>
      <c r="E282" s="20"/>
      <c r="F282" s="20"/>
      <c r="G282" s="20"/>
      <c r="H282" s="29">
        <f t="shared" si="13"/>
        <v>0</v>
      </c>
      <c r="I282" s="20">
        <f t="shared" si="12"/>
        <v>0</v>
      </c>
      <c r="J282" s="20"/>
      <c r="K282" s="20"/>
      <c r="L282" s="20"/>
      <c r="M282" s="20"/>
      <c r="N282" s="20"/>
      <c r="O282" s="20"/>
      <c r="P282" s="20"/>
      <c r="Q282" s="20"/>
      <c r="R282" s="20"/>
      <c r="S282" s="20"/>
      <c r="T282" s="20"/>
      <c r="U282" s="20"/>
      <c r="V282" s="20">
        <f t="shared" si="14"/>
        <v>0</v>
      </c>
      <c r="W282" s="20"/>
      <c r="AB282" s="20"/>
      <c r="AC282" s="20"/>
      <c r="AD282" s="20"/>
      <c r="AE282" s="20"/>
      <c r="AF282" s="20"/>
      <c r="AG282" s="20"/>
      <c r="AH282" s="20"/>
      <c r="AI282" s="20"/>
      <c r="AJ282" s="20"/>
      <c r="AK282" s="20"/>
      <c r="AL282" s="20"/>
      <c r="AM282" s="20"/>
      <c r="AN282" s="20"/>
      <c r="AO282" s="20"/>
      <c r="AP282" s="20"/>
      <c r="AQ282" s="89"/>
      <c r="AR282" s="89"/>
      <c r="AS282" s="162"/>
      <c r="AT282" s="162"/>
      <c r="AU282" s="162"/>
      <c r="AV282" s="28"/>
    </row>
    <row r="283" spans="1:48" x14ac:dyDescent="0.25">
      <c r="A283" s="101">
        <f>'Input Volunteers'!A282</f>
        <v>0</v>
      </c>
      <c r="B283" s="100"/>
      <c r="C283" s="20"/>
      <c r="D283" s="20"/>
      <c r="E283" s="20"/>
      <c r="F283" s="20"/>
      <c r="G283" s="20"/>
      <c r="H283" s="29">
        <f t="shared" si="13"/>
        <v>0</v>
      </c>
      <c r="I283" s="20">
        <f t="shared" si="12"/>
        <v>0</v>
      </c>
      <c r="J283" s="20"/>
      <c r="K283" s="20"/>
      <c r="L283" s="20"/>
      <c r="M283" s="20"/>
      <c r="N283" s="20"/>
      <c r="O283" s="20"/>
      <c r="P283" s="20"/>
      <c r="Q283" s="20"/>
      <c r="R283" s="20"/>
      <c r="S283" s="20"/>
      <c r="T283" s="20"/>
      <c r="U283" s="20"/>
      <c r="V283" s="20">
        <f t="shared" si="14"/>
        <v>0</v>
      </c>
      <c r="W283" s="20"/>
      <c r="AB283" s="20"/>
      <c r="AC283" s="20"/>
      <c r="AD283" s="20"/>
      <c r="AE283" s="20"/>
      <c r="AF283" s="20"/>
      <c r="AG283" s="20"/>
      <c r="AH283" s="20"/>
      <c r="AI283" s="20"/>
      <c r="AJ283" s="20"/>
      <c r="AK283" s="20"/>
      <c r="AL283" s="20"/>
      <c r="AM283" s="20"/>
      <c r="AN283" s="20"/>
      <c r="AO283" s="20"/>
      <c r="AP283" s="20"/>
      <c r="AQ283" s="89"/>
      <c r="AR283" s="89"/>
      <c r="AS283" s="162"/>
      <c r="AT283" s="162"/>
      <c r="AU283" s="162"/>
      <c r="AV283" s="28"/>
    </row>
    <row r="284" spans="1:48" x14ac:dyDescent="0.25">
      <c r="A284" s="101">
        <f>'Input Volunteers'!A283</f>
        <v>0</v>
      </c>
      <c r="B284" s="100"/>
      <c r="C284" s="20"/>
      <c r="D284" s="20"/>
      <c r="E284" s="20"/>
      <c r="F284" s="20"/>
      <c r="G284" s="20"/>
      <c r="H284" s="29">
        <f t="shared" si="13"/>
        <v>0</v>
      </c>
      <c r="I284" s="20">
        <f t="shared" si="12"/>
        <v>0</v>
      </c>
      <c r="J284" s="20"/>
      <c r="K284" s="20"/>
      <c r="L284" s="20"/>
      <c r="M284" s="20"/>
      <c r="N284" s="20"/>
      <c r="O284" s="20"/>
      <c r="P284" s="20"/>
      <c r="Q284" s="20"/>
      <c r="R284" s="20"/>
      <c r="S284" s="20"/>
      <c r="T284" s="20"/>
      <c r="U284" s="20"/>
      <c r="V284" s="20">
        <f t="shared" si="14"/>
        <v>0</v>
      </c>
      <c r="W284" s="20"/>
      <c r="AB284" s="20"/>
      <c r="AC284" s="20"/>
      <c r="AD284" s="20"/>
      <c r="AE284" s="20"/>
      <c r="AF284" s="20"/>
      <c r="AG284" s="20"/>
      <c r="AH284" s="20"/>
      <c r="AI284" s="20"/>
      <c r="AJ284" s="20"/>
      <c r="AK284" s="20"/>
      <c r="AL284" s="20"/>
      <c r="AM284" s="20"/>
      <c r="AN284" s="20"/>
      <c r="AO284" s="20"/>
      <c r="AP284" s="20"/>
      <c r="AQ284" s="89"/>
      <c r="AR284" s="89"/>
      <c r="AS284" s="162"/>
      <c r="AT284" s="162"/>
      <c r="AU284" s="162"/>
      <c r="AV284" s="28"/>
    </row>
    <row r="285" spans="1:48" x14ac:dyDescent="0.25">
      <c r="A285" s="101">
        <f>'Input Volunteers'!A284</f>
        <v>0</v>
      </c>
      <c r="B285" s="100"/>
      <c r="C285" s="20"/>
      <c r="D285" s="20"/>
      <c r="E285" s="20"/>
      <c r="F285" s="20"/>
      <c r="G285" s="20"/>
      <c r="H285" s="29">
        <f t="shared" si="13"/>
        <v>0</v>
      </c>
      <c r="I285" s="20">
        <f t="shared" si="12"/>
        <v>0</v>
      </c>
      <c r="J285" s="20"/>
      <c r="K285" s="20"/>
      <c r="L285" s="20"/>
      <c r="M285" s="20"/>
      <c r="N285" s="20"/>
      <c r="O285" s="20"/>
      <c r="P285" s="20"/>
      <c r="Q285" s="20"/>
      <c r="R285" s="20"/>
      <c r="S285" s="20"/>
      <c r="T285" s="20"/>
      <c r="U285" s="20"/>
      <c r="V285" s="20">
        <f t="shared" si="14"/>
        <v>0</v>
      </c>
      <c r="W285" s="20"/>
      <c r="AB285" s="20"/>
      <c r="AC285" s="20"/>
      <c r="AD285" s="20"/>
      <c r="AE285" s="20"/>
      <c r="AF285" s="20"/>
      <c r="AG285" s="20"/>
      <c r="AH285" s="20"/>
      <c r="AI285" s="20"/>
      <c r="AJ285" s="20"/>
      <c r="AK285" s="20"/>
      <c r="AL285" s="20"/>
      <c r="AM285" s="20"/>
      <c r="AN285" s="20"/>
      <c r="AO285" s="20"/>
      <c r="AP285" s="20"/>
      <c r="AQ285" s="89"/>
      <c r="AR285" s="89"/>
      <c r="AS285" s="162"/>
      <c r="AT285" s="162"/>
      <c r="AU285" s="162"/>
      <c r="AV285" s="28"/>
    </row>
    <row r="286" spans="1:48" x14ac:dyDescent="0.25">
      <c r="A286" s="101">
        <f>'Input Volunteers'!A285</f>
        <v>0</v>
      </c>
      <c r="B286" s="100"/>
      <c r="C286" s="20"/>
      <c r="D286" s="20"/>
      <c r="E286" s="20"/>
      <c r="F286" s="20"/>
      <c r="G286" s="20"/>
      <c r="H286" s="29">
        <f t="shared" si="13"/>
        <v>0</v>
      </c>
      <c r="I286" s="20">
        <f t="shared" si="12"/>
        <v>0</v>
      </c>
      <c r="J286" s="20"/>
      <c r="K286" s="20"/>
      <c r="L286" s="20"/>
      <c r="M286" s="20"/>
      <c r="N286" s="20"/>
      <c r="O286" s="20"/>
      <c r="P286" s="20"/>
      <c r="Q286" s="20"/>
      <c r="R286" s="20"/>
      <c r="S286" s="20"/>
      <c r="T286" s="20"/>
      <c r="U286" s="20"/>
      <c r="V286" s="20">
        <f t="shared" si="14"/>
        <v>0</v>
      </c>
      <c r="W286" s="20"/>
      <c r="AB286" s="20"/>
      <c r="AC286" s="20"/>
      <c r="AD286" s="20"/>
      <c r="AE286" s="20"/>
      <c r="AF286" s="20"/>
      <c r="AG286" s="20"/>
      <c r="AH286" s="20"/>
      <c r="AI286" s="20"/>
      <c r="AJ286" s="20"/>
      <c r="AK286" s="20"/>
      <c r="AL286" s="20"/>
      <c r="AM286" s="20"/>
      <c r="AN286" s="20"/>
      <c r="AO286" s="20"/>
      <c r="AP286" s="20"/>
      <c r="AQ286" s="89"/>
      <c r="AR286" s="89"/>
      <c r="AS286" s="162"/>
      <c r="AT286" s="162"/>
      <c r="AU286" s="162"/>
      <c r="AV286" s="28"/>
    </row>
    <row r="287" spans="1:48" x14ac:dyDescent="0.25">
      <c r="A287" s="101">
        <f>'Input Volunteers'!A286</f>
        <v>0</v>
      </c>
      <c r="B287" s="100"/>
      <c r="C287" s="20"/>
      <c r="D287" s="20"/>
      <c r="E287" s="20"/>
      <c r="F287" s="20"/>
      <c r="G287" s="20"/>
      <c r="H287" s="29">
        <f t="shared" si="13"/>
        <v>0</v>
      </c>
      <c r="I287" s="20">
        <f t="shared" si="12"/>
        <v>0</v>
      </c>
      <c r="J287" s="20"/>
      <c r="K287" s="20"/>
      <c r="L287" s="20"/>
      <c r="M287" s="20"/>
      <c r="N287" s="20"/>
      <c r="O287" s="20"/>
      <c r="P287" s="20"/>
      <c r="Q287" s="20"/>
      <c r="R287" s="20"/>
      <c r="S287" s="20"/>
      <c r="T287" s="20"/>
      <c r="U287" s="20"/>
      <c r="V287" s="20">
        <f t="shared" si="14"/>
        <v>0</v>
      </c>
      <c r="W287" s="20"/>
      <c r="AB287" s="20"/>
      <c r="AC287" s="20"/>
      <c r="AD287" s="20"/>
      <c r="AE287" s="20"/>
      <c r="AF287" s="20"/>
      <c r="AG287" s="20"/>
      <c r="AH287" s="20"/>
      <c r="AI287" s="20"/>
      <c r="AJ287" s="20"/>
      <c r="AK287" s="20"/>
      <c r="AL287" s="20"/>
      <c r="AM287" s="20"/>
      <c r="AN287" s="20"/>
      <c r="AO287" s="20"/>
      <c r="AP287" s="20"/>
      <c r="AQ287" s="89"/>
      <c r="AR287" s="89"/>
      <c r="AS287" s="162"/>
      <c r="AT287" s="162"/>
      <c r="AU287" s="162"/>
      <c r="AV287" s="28"/>
    </row>
    <row r="288" spans="1:48" x14ac:dyDescent="0.25">
      <c r="A288" s="101">
        <f>'Input Volunteers'!A287</f>
        <v>0</v>
      </c>
      <c r="B288" s="100"/>
      <c r="C288" s="20"/>
      <c r="D288" s="20"/>
      <c r="E288" s="20"/>
      <c r="F288" s="20"/>
      <c r="G288" s="20"/>
      <c r="H288" s="29">
        <f t="shared" si="13"/>
        <v>0</v>
      </c>
      <c r="I288" s="20">
        <f t="shared" si="12"/>
        <v>0</v>
      </c>
      <c r="J288" s="20"/>
      <c r="K288" s="20"/>
      <c r="L288" s="20"/>
      <c r="M288" s="20"/>
      <c r="N288" s="20"/>
      <c r="O288" s="20"/>
      <c r="P288" s="20"/>
      <c r="Q288" s="20"/>
      <c r="R288" s="20"/>
      <c r="S288" s="20"/>
      <c r="T288" s="20"/>
      <c r="U288" s="20"/>
      <c r="V288" s="20">
        <f t="shared" si="14"/>
        <v>0</v>
      </c>
      <c r="W288" s="20"/>
      <c r="AB288" s="20"/>
      <c r="AC288" s="20"/>
      <c r="AD288" s="20"/>
      <c r="AE288" s="20"/>
      <c r="AF288" s="20"/>
      <c r="AG288" s="20"/>
      <c r="AH288" s="20"/>
      <c r="AI288" s="20"/>
      <c r="AJ288" s="20"/>
      <c r="AK288" s="20"/>
      <c r="AL288" s="20"/>
      <c r="AM288" s="20"/>
      <c r="AN288" s="20"/>
      <c r="AO288" s="20"/>
      <c r="AP288" s="20"/>
      <c r="AQ288" s="89"/>
      <c r="AR288" s="89"/>
      <c r="AS288" s="162"/>
      <c r="AT288" s="162"/>
      <c r="AU288" s="162"/>
      <c r="AV288" s="28"/>
    </row>
    <row r="289" spans="1:48" x14ac:dyDescent="0.25">
      <c r="A289" s="101">
        <f>'Input Volunteers'!A288</f>
        <v>0</v>
      </c>
      <c r="B289" s="100"/>
      <c r="C289" s="20"/>
      <c r="D289" s="20"/>
      <c r="E289" s="20"/>
      <c r="F289" s="20"/>
      <c r="G289" s="20"/>
      <c r="H289" s="29">
        <f t="shared" si="13"/>
        <v>0</v>
      </c>
      <c r="I289" s="20">
        <f t="shared" si="12"/>
        <v>0</v>
      </c>
      <c r="J289" s="20"/>
      <c r="K289" s="20"/>
      <c r="L289" s="20"/>
      <c r="M289" s="20"/>
      <c r="N289" s="20"/>
      <c r="O289" s="20"/>
      <c r="P289" s="20"/>
      <c r="Q289" s="20"/>
      <c r="R289" s="20"/>
      <c r="S289" s="20"/>
      <c r="T289" s="20"/>
      <c r="U289" s="20"/>
      <c r="V289" s="20">
        <f t="shared" si="14"/>
        <v>0</v>
      </c>
      <c r="W289" s="20"/>
      <c r="AB289" s="20"/>
      <c r="AC289" s="20"/>
      <c r="AD289" s="20"/>
      <c r="AE289" s="20"/>
      <c r="AF289" s="20"/>
      <c r="AG289" s="20"/>
      <c r="AH289" s="20"/>
      <c r="AI289" s="20"/>
      <c r="AJ289" s="20"/>
      <c r="AK289" s="20"/>
      <c r="AL289" s="20"/>
      <c r="AM289" s="20"/>
      <c r="AN289" s="20"/>
      <c r="AO289" s="20"/>
      <c r="AP289" s="20"/>
      <c r="AQ289" s="89"/>
      <c r="AR289" s="89"/>
      <c r="AS289" s="162"/>
      <c r="AT289" s="162"/>
      <c r="AU289" s="162"/>
      <c r="AV289" s="28"/>
    </row>
    <row r="290" spans="1:48" x14ac:dyDescent="0.25">
      <c r="A290" s="101">
        <f>'Input Volunteers'!A289</f>
        <v>0</v>
      </c>
      <c r="B290" s="100"/>
      <c r="C290" s="20"/>
      <c r="D290" s="20"/>
      <c r="E290" s="20"/>
      <c r="F290" s="20"/>
      <c r="G290" s="20"/>
      <c r="H290" s="29">
        <f t="shared" si="13"/>
        <v>0</v>
      </c>
      <c r="I290" s="20">
        <f t="shared" si="12"/>
        <v>0</v>
      </c>
      <c r="J290" s="20"/>
      <c r="K290" s="20"/>
      <c r="L290" s="20"/>
      <c r="M290" s="20"/>
      <c r="N290" s="20"/>
      <c r="O290" s="20"/>
      <c r="P290" s="20"/>
      <c r="Q290" s="20"/>
      <c r="R290" s="20"/>
      <c r="S290" s="20"/>
      <c r="T290" s="20"/>
      <c r="U290" s="20"/>
      <c r="V290" s="20">
        <f t="shared" si="14"/>
        <v>0</v>
      </c>
      <c r="W290" s="20"/>
      <c r="AB290" s="20"/>
      <c r="AC290" s="20"/>
      <c r="AD290" s="20"/>
      <c r="AE290" s="20"/>
      <c r="AF290" s="20"/>
      <c r="AG290" s="20"/>
      <c r="AH290" s="20"/>
      <c r="AI290" s="20"/>
      <c r="AJ290" s="20"/>
      <c r="AK290" s="20"/>
      <c r="AL290" s="20"/>
      <c r="AM290" s="20"/>
      <c r="AN290" s="20"/>
      <c r="AO290" s="20"/>
      <c r="AP290" s="20"/>
      <c r="AQ290" s="89"/>
      <c r="AR290" s="89"/>
      <c r="AS290" s="162"/>
      <c r="AT290" s="162"/>
      <c r="AU290" s="162"/>
      <c r="AV290" s="28"/>
    </row>
    <row r="291" spans="1:48" x14ac:dyDescent="0.25">
      <c r="A291" s="101">
        <f>'Input Volunteers'!A290</f>
        <v>0</v>
      </c>
      <c r="B291" s="100"/>
      <c r="C291" s="20"/>
      <c r="D291" s="20"/>
      <c r="E291" s="20"/>
      <c r="F291" s="20"/>
      <c r="G291" s="20"/>
      <c r="H291" s="29">
        <f t="shared" si="13"/>
        <v>0</v>
      </c>
      <c r="I291" s="20">
        <f t="shared" si="12"/>
        <v>0</v>
      </c>
      <c r="J291" s="20"/>
      <c r="K291" s="20"/>
      <c r="L291" s="20"/>
      <c r="M291" s="20"/>
      <c r="N291" s="20"/>
      <c r="O291" s="20"/>
      <c r="P291" s="20"/>
      <c r="Q291" s="20"/>
      <c r="R291" s="20"/>
      <c r="S291" s="20"/>
      <c r="T291" s="20"/>
      <c r="U291" s="20"/>
      <c r="V291" s="20">
        <f t="shared" si="14"/>
        <v>0</v>
      </c>
      <c r="W291" s="20"/>
      <c r="AB291" s="20"/>
      <c r="AC291" s="20"/>
      <c r="AD291" s="20"/>
      <c r="AE291" s="20"/>
      <c r="AF291" s="20"/>
      <c r="AG291" s="20"/>
      <c r="AH291" s="20"/>
      <c r="AI291" s="20"/>
      <c r="AJ291" s="20"/>
      <c r="AK291" s="20"/>
      <c r="AL291" s="20"/>
      <c r="AM291" s="20"/>
      <c r="AN291" s="20"/>
      <c r="AO291" s="20"/>
      <c r="AP291" s="20"/>
      <c r="AQ291" s="89"/>
      <c r="AR291" s="89"/>
      <c r="AS291" s="162"/>
      <c r="AT291" s="162"/>
      <c r="AU291" s="162"/>
      <c r="AV291" s="28"/>
    </row>
    <row r="292" spans="1:48" x14ac:dyDescent="0.25">
      <c r="A292" s="101">
        <f>'Input Volunteers'!A291</f>
        <v>0</v>
      </c>
      <c r="B292" s="100"/>
      <c r="C292" s="20"/>
      <c r="D292" s="20"/>
      <c r="E292" s="20"/>
      <c r="F292" s="20"/>
      <c r="G292" s="20"/>
      <c r="H292" s="29">
        <f t="shared" si="13"/>
        <v>0</v>
      </c>
      <c r="I292" s="20">
        <f t="shared" si="12"/>
        <v>0</v>
      </c>
      <c r="J292" s="20"/>
      <c r="K292" s="20"/>
      <c r="L292" s="20"/>
      <c r="M292" s="20"/>
      <c r="N292" s="20"/>
      <c r="O292" s="20"/>
      <c r="P292" s="20"/>
      <c r="Q292" s="20"/>
      <c r="R292" s="20"/>
      <c r="S292" s="20"/>
      <c r="T292" s="20"/>
      <c r="U292" s="20"/>
      <c r="V292" s="20">
        <f t="shared" si="14"/>
        <v>0</v>
      </c>
      <c r="W292" s="20"/>
      <c r="AB292" s="20"/>
      <c r="AC292" s="20"/>
      <c r="AD292" s="20"/>
      <c r="AE292" s="20"/>
      <c r="AF292" s="20"/>
      <c r="AG292" s="20"/>
      <c r="AH292" s="20"/>
      <c r="AI292" s="20"/>
      <c r="AJ292" s="20"/>
      <c r="AK292" s="20"/>
      <c r="AL292" s="20"/>
      <c r="AM292" s="20"/>
      <c r="AN292" s="20"/>
      <c r="AO292" s="20"/>
      <c r="AP292" s="20"/>
      <c r="AQ292" s="89"/>
      <c r="AR292" s="89"/>
      <c r="AS292" s="162"/>
      <c r="AT292" s="162"/>
      <c r="AU292" s="162"/>
      <c r="AV292" s="28"/>
    </row>
    <row r="293" spans="1:48" x14ac:dyDescent="0.25">
      <c r="A293" s="101">
        <f>'Input Volunteers'!A292</f>
        <v>0</v>
      </c>
      <c r="B293" s="100"/>
      <c r="C293" s="20"/>
      <c r="D293" s="20"/>
      <c r="E293" s="20"/>
      <c r="F293" s="20"/>
      <c r="G293" s="20"/>
      <c r="H293" s="29">
        <f t="shared" si="13"/>
        <v>0</v>
      </c>
      <c r="I293" s="20">
        <f t="shared" si="12"/>
        <v>0</v>
      </c>
      <c r="J293" s="20"/>
      <c r="K293" s="20"/>
      <c r="L293" s="20"/>
      <c r="M293" s="20"/>
      <c r="N293" s="20"/>
      <c r="O293" s="20"/>
      <c r="P293" s="20"/>
      <c r="Q293" s="20"/>
      <c r="R293" s="20"/>
      <c r="S293" s="20"/>
      <c r="T293" s="20"/>
      <c r="U293" s="20"/>
      <c r="V293" s="20">
        <f t="shared" si="14"/>
        <v>0</v>
      </c>
      <c r="W293" s="20"/>
      <c r="AB293" s="20"/>
      <c r="AC293" s="20"/>
      <c r="AD293" s="20"/>
      <c r="AE293" s="20"/>
      <c r="AF293" s="20"/>
      <c r="AG293" s="20"/>
      <c r="AH293" s="20"/>
      <c r="AI293" s="20"/>
      <c r="AJ293" s="20"/>
      <c r="AK293" s="20"/>
      <c r="AL293" s="20"/>
      <c r="AM293" s="20"/>
      <c r="AN293" s="20"/>
      <c r="AO293" s="20"/>
      <c r="AP293" s="20"/>
      <c r="AQ293" s="89"/>
      <c r="AR293" s="89"/>
      <c r="AS293" s="162"/>
      <c r="AT293" s="162"/>
      <c r="AU293" s="162"/>
      <c r="AV293" s="28"/>
    </row>
    <row r="294" spans="1:48" x14ac:dyDescent="0.25">
      <c r="A294" s="101">
        <f>'Input Volunteers'!A293</f>
        <v>0</v>
      </c>
      <c r="B294" s="100"/>
      <c r="C294" s="20"/>
      <c r="D294" s="20"/>
      <c r="E294" s="20"/>
      <c r="F294" s="20"/>
      <c r="G294" s="20"/>
      <c r="H294" s="29">
        <f t="shared" si="13"/>
        <v>0</v>
      </c>
      <c r="I294" s="20">
        <f t="shared" si="12"/>
        <v>0</v>
      </c>
      <c r="J294" s="20"/>
      <c r="K294" s="20"/>
      <c r="L294" s="20"/>
      <c r="M294" s="20"/>
      <c r="N294" s="20"/>
      <c r="O294" s="20"/>
      <c r="P294" s="20"/>
      <c r="Q294" s="20"/>
      <c r="R294" s="20"/>
      <c r="S294" s="20"/>
      <c r="T294" s="20"/>
      <c r="U294" s="20"/>
      <c r="V294" s="20">
        <f t="shared" si="14"/>
        <v>0</v>
      </c>
      <c r="W294" s="20"/>
      <c r="AB294" s="20"/>
      <c r="AC294" s="20"/>
      <c r="AD294" s="20"/>
      <c r="AE294" s="20"/>
      <c r="AF294" s="20"/>
      <c r="AG294" s="20"/>
      <c r="AH294" s="20"/>
      <c r="AI294" s="20"/>
      <c r="AJ294" s="20"/>
      <c r="AK294" s="20"/>
      <c r="AL294" s="20"/>
      <c r="AM294" s="20"/>
      <c r="AN294" s="20"/>
      <c r="AO294" s="20"/>
      <c r="AP294" s="20"/>
      <c r="AQ294" s="89"/>
      <c r="AR294" s="89"/>
      <c r="AS294" s="162"/>
      <c r="AT294" s="162"/>
      <c r="AU294" s="162"/>
      <c r="AV294" s="28"/>
    </row>
    <row r="295" spans="1:48" x14ac:dyDescent="0.25">
      <c r="A295" s="101">
        <f>'Input Volunteers'!A294</f>
        <v>0</v>
      </c>
      <c r="B295" s="100"/>
      <c r="C295" s="20"/>
      <c r="D295" s="20"/>
      <c r="E295" s="20"/>
      <c r="F295" s="20"/>
      <c r="G295" s="20"/>
      <c r="H295" s="29">
        <f t="shared" si="13"/>
        <v>0</v>
      </c>
      <c r="I295" s="20">
        <f t="shared" si="12"/>
        <v>0</v>
      </c>
      <c r="J295" s="20"/>
      <c r="K295" s="20"/>
      <c r="L295" s="20"/>
      <c r="M295" s="20"/>
      <c r="N295" s="20"/>
      <c r="O295" s="20"/>
      <c r="P295" s="20"/>
      <c r="Q295" s="20"/>
      <c r="R295" s="20"/>
      <c r="S295" s="20"/>
      <c r="T295" s="20"/>
      <c r="U295" s="20"/>
      <c r="V295" s="20">
        <f t="shared" si="14"/>
        <v>0</v>
      </c>
      <c r="W295" s="20"/>
      <c r="AB295" s="20"/>
      <c r="AC295" s="20"/>
      <c r="AD295" s="20"/>
      <c r="AE295" s="20"/>
      <c r="AF295" s="20"/>
      <c r="AG295" s="20"/>
      <c r="AH295" s="20"/>
      <c r="AI295" s="20"/>
      <c r="AJ295" s="20"/>
      <c r="AK295" s="20"/>
      <c r="AL295" s="20"/>
      <c r="AM295" s="20"/>
      <c r="AN295" s="20"/>
      <c r="AO295" s="20"/>
      <c r="AP295" s="20"/>
      <c r="AQ295" s="89"/>
      <c r="AR295" s="89"/>
      <c r="AS295" s="162"/>
      <c r="AT295" s="162"/>
      <c r="AU295" s="162"/>
      <c r="AV295" s="28"/>
    </row>
    <row r="296" spans="1:48" x14ac:dyDescent="0.25">
      <c r="A296" s="101">
        <f>'Input Volunteers'!A295</f>
        <v>0</v>
      </c>
      <c r="B296" s="100"/>
      <c r="C296" s="20"/>
      <c r="D296" s="20"/>
      <c r="E296" s="20"/>
      <c r="F296" s="20"/>
      <c r="G296" s="20"/>
      <c r="H296" s="29">
        <f t="shared" si="13"/>
        <v>0</v>
      </c>
      <c r="I296" s="20">
        <f t="shared" si="12"/>
        <v>0</v>
      </c>
      <c r="J296" s="20"/>
      <c r="K296" s="20"/>
      <c r="L296" s="20"/>
      <c r="M296" s="20"/>
      <c r="N296" s="20"/>
      <c r="O296" s="20"/>
      <c r="P296" s="20"/>
      <c r="Q296" s="20"/>
      <c r="R296" s="20"/>
      <c r="S296" s="20"/>
      <c r="T296" s="20"/>
      <c r="U296" s="20"/>
      <c r="V296" s="20">
        <f t="shared" si="14"/>
        <v>0</v>
      </c>
      <c r="W296" s="20"/>
      <c r="AB296" s="20"/>
      <c r="AC296" s="20"/>
      <c r="AD296" s="20"/>
      <c r="AE296" s="20"/>
      <c r="AF296" s="20"/>
      <c r="AG296" s="20"/>
      <c r="AH296" s="20"/>
      <c r="AI296" s="20"/>
      <c r="AJ296" s="20"/>
      <c r="AK296" s="20"/>
      <c r="AL296" s="20"/>
      <c r="AM296" s="20"/>
      <c r="AN296" s="20"/>
      <c r="AO296" s="20"/>
      <c r="AP296" s="20"/>
      <c r="AQ296" s="89"/>
      <c r="AR296" s="89"/>
      <c r="AS296" s="162"/>
      <c r="AT296" s="162"/>
      <c r="AU296" s="162"/>
      <c r="AV296" s="28"/>
    </row>
    <row r="297" spans="1:48" x14ac:dyDescent="0.25">
      <c r="A297" s="101">
        <f>'Input Volunteers'!A296</f>
        <v>0</v>
      </c>
      <c r="B297" s="100"/>
      <c r="C297" s="20"/>
      <c r="D297" s="20"/>
      <c r="E297" s="20"/>
      <c r="F297" s="20"/>
      <c r="G297" s="20"/>
      <c r="H297" s="29">
        <f t="shared" si="13"/>
        <v>0</v>
      </c>
      <c r="I297" s="20">
        <f t="shared" si="12"/>
        <v>0</v>
      </c>
      <c r="J297" s="20"/>
      <c r="K297" s="20"/>
      <c r="L297" s="20"/>
      <c r="M297" s="20"/>
      <c r="N297" s="20"/>
      <c r="O297" s="20"/>
      <c r="P297" s="20"/>
      <c r="Q297" s="20"/>
      <c r="R297" s="20"/>
      <c r="S297" s="20"/>
      <c r="T297" s="20"/>
      <c r="U297" s="20"/>
      <c r="V297" s="20">
        <f t="shared" si="14"/>
        <v>0</v>
      </c>
      <c r="W297" s="20"/>
      <c r="AB297" s="20"/>
      <c r="AC297" s="20"/>
      <c r="AD297" s="20"/>
      <c r="AE297" s="20"/>
      <c r="AF297" s="20"/>
      <c r="AG297" s="20"/>
      <c r="AH297" s="20"/>
      <c r="AI297" s="20"/>
      <c r="AJ297" s="20"/>
      <c r="AK297" s="20"/>
      <c r="AL297" s="20"/>
      <c r="AM297" s="20"/>
      <c r="AN297" s="20"/>
      <c r="AO297" s="20"/>
      <c r="AP297" s="20"/>
      <c r="AQ297" s="89"/>
      <c r="AR297" s="89"/>
      <c r="AS297" s="162"/>
      <c r="AT297" s="162"/>
      <c r="AU297" s="162"/>
      <c r="AV297" s="28"/>
    </row>
    <row r="298" spans="1:48" x14ac:dyDescent="0.25">
      <c r="A298" s="101">
        <f>'Input Volunteers'!A297</f>
        <v>0</v>
      </c>
      <c r="B298" s="100"/>
      <c r="C298" s="20"/>
      <c r="D298" s="20"/>
      <c r="E298" s="20"/>
      <c r="F298" s="20"/>
      <c r="G298" s="20"/>
      <c r="H298" s="29">
        <f t="shared" si="13"/>
        <v>0</v>
      </c>
      <c r="I298" s="20">
        <f t="shared" si="12"/>
        <v>0</v>
      </c>
      <c r="J298" s="20"/>
      <c r="K298" s="20"/>
      <c r="L298" s="20"/>
      <c r="M298" s="20"/>
      <c r="N298" s="20"/>
      <c r="O298" s="20"/>
      <c r="P298" s="20"/>
      <c r="Q298" s="20"/>
      <c r="R298" s="20"/>
      <c r="S298" s="20"/>
      <c r="T298" s="20"/>
      <c r="U298" s="20"/>
      <c r="V298" s="20">
        <f t="shared" si="14"/>
        <v>0</v>
      </c>
      <c r="W298" s="20"/>
      <c r="AB298" s="20"/>
      <c r="AC298" s="20"/>
      <c r="AD298" s="20"/>
      <c r="AE298" s="20"/>
      <c r="AF298" s="20"/>
      <c r="AG298" s="20"/>
      <c r="AH298" s="20"/>
      <c r="AI298" s="20"/>
      <c r="AJ298" s="20"/>
      <c r="AK298" s="20"/>
      <c r="AL298" s="20"/>
      <c r="AM298" s="20"/>
      <c r="AN298" s="20"/>
      <c r="AO298" s="20"/>
      <c r="AP298" s="20"/>
      <c r="AQ298" s="89"/>
      <c r="AR298" s="89"/>
      <c r="AS298" s="162"/>
      <c r="AT298" s="162"/>
      <c r="AU298" s="162"/>
      <c r="AV298" s="28"/>
    </row>
    <row r="299" spans="1:48" x14ac:dyDescent="0.25">
      <c r="A299" s="101">
        <f>'Input Volunteers'!A298</f>
        <v>0</v>
      </c>
      <c r="B299" s="100"/>
      <c r="C299" s="20"/>
      <c r="D299" s="20"/>
      <c r="E299" s="20"/>
      <c r="F299" s="20"/>
      <c r="G299" s="20"/>
      <c r="H299" s="29">
        <f t="shared" si="13"/>
        <v>0</v>
      </c>
      <c r="I299" s="20">
        <f t="shared" si="12"/>
        <v>0</v>
      </c>
      <c r="J299" s="20"/>
      <c r="K299" s="20"/>
      <c r="L299" s="20"/>
      <c r="M299" s="20"/>
      <c r="N299" s="20"/>
      <c r="O299" s="20"/>
      <c r="P299" s="20"/>
      <c r="Q299" s="20"/>
      <c r="R299" s="20"/>
      <c r="S299" s="20"/>
      <c r="T299" s="20"/>
      <c r="U299" s="20"/>
      <c r="V299" s="20">
        <f t="shared" si="14"/>
        <v>0</v>
      </c>
      <c r="W299" s="20"/>
      <c r="AB299" s="20"/>
      <c r="AC299" s="20"/>
      <c r="AD299" s="20"/>
      <c r="AE299" s="20"/>
      <c r="AF299" s="20"/>
      <c r="AG299" s="20"/>
      <c r="AH299" s="20"/>
      <c r="AI299" s="20"/>
      <c r="AJ299" s="20"/>
      <c r="AK299" s="20"/>
      <c r="AL299" s="20"/>
      <c r="AM299" s="20"/>
      <c r="AN299" s="20"/>
      <c r="AO299" s="20"/>
      <c r="AP299" s="20"/>
      <c r="AQ299" s="89"/>
      <c r="AR299" s="89"/>
      <c r="AS299" s="162"/>
      <c r="AT299" s="162"/>
      <c r="AU299" s="162"/>
      <c r="AV299" s="28"/>
    </row>
    <row r="300" spans="1:48" x14ac:dyDescent="0.25">
      <c r="A300" s="101">
        <f>'Input Volunteers'!A299</f>
        <v>0</v>
      </c>
      <c r="B300" s="100"/>
      <c r="C300" s="20"/>
      <c r="D300" s="20"/>
      <c r="E300" s="20"/>
      <c r="F300" s="20"/>
      <c r="G300" s="20"/>
      <c r="H300" s="29">
        <f t="shared" si="13"/>
        <v>0</v>
      </c>
      <c r="I300" s="20">
        <f t="shared" si="12"/>
        <v>0</v>
      </c>
      <c r="J300" s="20"/>
      <c r="K300" s="20"/>
      <c r="L300" s="20"/>
      <c r="M300" s="20"/>
      <c r="N300" s="20"/>
      <c r="O300" s="20"/>
      <c r="P300" s="20"/>
      <c r="Q300" s="20"/>
      <c r="R300" s="20"/>
      <c r="S300" s="20"/>
      <c r="T300" s="20"/>
      <c r="U300" s="20"/>
      <c r="V300" s="20">
        <f t="shared" si="14"/>
        <v>0</v>
      </c>
      <c r="W300" s="20"/>
      <c r="AB300" s="20"/>
      <c r="AC300" s="20"/>
      <c r="AD300" s="20"/>
      <c r="AE300" s="20"/>
      <c r="AF300" s="20"/>
      <c r="AG300" s="20"/>
      <c r="AH300" s="20"/>
      <c r="AI300" s="20"/>
      <c r="AJ300" s="20"/>
      <c r="AK300" s="20"/>
      <c r="AL300" s="20"/>
      <c r="AM300" s="20"/>
      <c r="AN300" s="20"/>
      <c r="AO300" s="20"/>
      <c r="AP300" s="20"/>
      <c r="AQ300" s="89"/>
      <c r="AR300" s="89"/>
      <c r="AS300" s="162"/>
      <c r="AT300" s="162"/>
      <c r="AU300" s="162"/>
      <c r="AV300" s="28"/>
    </row>
    <row r="301" spans="1:48" x14ac:dyDescent="0.25">
      <c r="A301" s="101">
        <f>'Input Volunteers'!A300</f>
        <v>0</v>
      </c>
      <c r="B301" s="100"/>
      <c r="C301" s="20"/>
      <c r="D301" s="20"/>
      <c r="E301" s="20"/>
      <c r="F301" s="20"/>
      <c r="G301" s="20"/>
      <c r="H301" s="29">
        <f t="shared" si="13"/>
        <v>0</v>
      </c>
      <c r="I301" s="20">
        <f t="shared" si="12"/>
        <v>0</v>
      </c>
      <c r="J301" s="20"/>
      <c r="K301" s="20"/>
      <c r="L301" s="20"/>
      <c r="M301" s="20"/>
      <c r="N301" s="20"/>
      <c r="O301" s="20"/>
      <c r="P301" s="20"/>
      <c r="Q301" s="20"/>
      <c r="R301" s="20"/>
      <c r="S301" s="20"/>
      <c r="T301" s="20"/>
      <c r="U301" s="20"/>
      <c r="V301" s="20">
        <f t="shared" si="14"/>
        <v>0</v>
      </c>
      <c r="W301" s="20"/>
      <c r="AB301" s="20"/>
      <c r="AC301" s="20"/>
      <c r="AD301" s="20"/>
      <c r="AE301" s="20"/>
      <c r="AF301" s="20"/>
      <c r="AG301" s="20"/>
      <c r="AH301" s="20"/>
      <c r="AI301" s="20"/>
      <c r="AJ301" s="20"/>
      <c r="AK301" s="20"/>
      <c r="AL301" s="20"/>
      <c r="AM301" s="20"/>
      <c r="AN301" s="20"/>
      <c r="AO301" s="20"/>
      <c r="AP301" s="20"/>
      <c r="AQ301" s="89"/>
      <c r="AR301" s="89"/>
      <c r="AS301" s="162"/>
      <c r="AT301" s="162"/>
      <c r="AU301" s="162"/>
      <c r="AV301" s="28"/>
    </row>
    <row r="302" spans="1:48" x14ac:dyDescent="0.25">
      <c r="A302" s="101">
        <f>'Input Volunteers'!A301</f>
        <v>0</v>
      </c>
      <c r="B302" s="100"/>
      <c r="C302" s="20"/>
      <c r="D302" s="20"/>
      <c r="E302" s="20"/>
      <c r="F302" s="20"/>
      <c r="G302" s="20"/>
      <c r="H302" s="29">
        <f t="shared" si="13"/>
        <v>0</v>
      </c>
      <c r="I302" s="20">
        <f t="shared" si="12"/>
        <v>0</v>
      </c>
      <c r="J302" s="20"/>
      <c r="K302" s="20"/>
      <c r="L302" s="20"/>
      <c r="M302" s="20"/>
      <c r="N302" s="20"/>
      <c r="O302" s="20"/>
      <c r="P302" s="20"/>
      <c r="Q302" s="20"/>
      <c r="R302" s="20"/>
      <c r="S302" s="20"/>
      <c r="T302" s="20"/>
      <c r="U302" s="20"/>
      <c r="V302" s="20">
        <f t="shared" si="14"/>
        <v>0</v>
      </c>
      <c r="W302" s="20"/>
      <c r="AB302" s="20"/>
      <c r="AC302" s="20"/>
      <c r="AD302" s="20"/>
      <c r="AE302" s="20"/>
      <c r="AF302" s="20"/>
      <c r="AG302" s="20"/>
      <c r="AH302" s="20"/>
      <c r="AI302" s="20"/>
      <c r="AJ302" s="20"/>
      <c r="AK302" s="20"/>
      <c r="AL302" s="20"/>
      <c r="AM302" s="20"/>
      <c r="AN302" s="20"/>
      <c r="AO302" s="20"/>
      <c r="AP302" s="20"/>
      <c r="AQ302" s="89"/>
      <c r="AR302" s="89"/>
      <c r="AS302" s="162"/>
      <c r="AT302" s="162"/>
      <c r="AU302" s="162"/>
      <c r="AV302" s="28"/>
    </row>
    <row r="303" spans="1:48" x14ac:dyDescent="0.25">
      <c r="A303" s="101">
        <f>'Input Volunteers'!A302</f>
        <v>0</v>
      </c>
      <c r="B303" s="100"/>
      <c r="C303" s="20"/>
      <c r="D303" s="20"/>
      <c r="E303" s="20"/>
      <c r="F303" s="20"/>
      <c r="G303" s="20"/>
      <c r="H303" s="29">
        <f t="shared" si="13"/>
        <v>0</v>
      </c>
      <c r="I303" s="20">
        <f t="shared" si="12"/>
        <v>0</v>
      </c>
      <c r="J303" s="20"/>
      <c r="K303" s="20"/>
      <c r="L303" s="20"/>
      <c r="M303" s="20"/>
      <c r="N303" s="20"/>
      <c r="O303" s="20"/>
      <c r="P303" s="20"/>
      <c r="Q303" s="20"/>
      <c r="R303" s="20"/>
      <c r="S303" s="20"/>
      <c r="T303" s="20"/>
      <c r="U303" s="20"/>
      <c r="V303" s="20">
        <f t="shared" si="14"/>
        <v>0</v>
      </c>
      <c r="W303" s="20"/>
      <c r="AB303" s="20"/>
      <c r="AC303" s="20"/>
      <c r="AD303" s="20"/>
      <c r="AE303" s="20"/>
      <c r="AF303" s="20"/>
      <c r="AG303" s="20"/>
      <c r="AH303" s="20"/>
      <c r="AI303" s="20"/>
      <c r="AJ303" s="20"/>
      <c r="AK303" s="20"/>
      <c r="AL303" s="20"/>
      <c r="AM303" s="20"/>
      <c r="AN303" s="20"/>
      <c r="AO303" s="20"/>
      <c r="AP303" s="20"/>
      <c r="AQ303" s="89"/>
      <c r="AR303" s="89"/>
      <c r="AS303" s="162"/>
      <c r="AT303" s="162"/>
      <c r="AU303" s="162"/>
      <c r="AV303" s="28"/>
    </row>
    <row r="304" spans="1:48" x14ac:dyDescent="0.25">
      <c r="A304" s="101">
        <f>'Input Volunteers'!A303</f>
        <v>0</v>
      </c>
      <c r="B304" s="100"/>
      <c r="C304" s="20"/>
      <c r="D304" s="20"/>
      <c r="E304" s="20"/>
      <c r="F304" s="20"/>
      <c r="G304" s="20"/>
      <c r="H304" s="29">
        <f t="shared" si="13"/>
        <v>0</v>
      </c>
      <c r="I304" s="20">
        <f t="shared" ref="I304:I367" si="15">H304</f>
        <v>0</v>
      </c>
      <c r="J304" s="20"/>
      <c r="K304" s="20"/>
      <c r="L304" s="20"/>
      <c r="M304" s="20"/>
      <c r="N304" s="20"/>
      <c r="O304" s="20"/>
      <c r="P304" s="20"/>
      <c r="Q304" s="20"/>
      <c r="R304" s="20"/>
      <c r="S304" s="20"/>
      <c r="T304" s="20"/>
      <c r="U304" s="20"/>
      <c r="V304" s="20">
        <f t="shared" si="14"/>
        <v>0</v>
      </c>
      <c r="W304" s="20"/>
      <c r="AB304" s="20"/>
      <c r="AC304" s="20"/>
      <c r="AD304" s="20"/>
      <c r="AE304" s="20"/>
      <c r="AF304" s="20"/>
      <c r="AG304" s="20"/>
      <c r="AH304" s="20"/>
      <c r="AI304" s="20"/>
      <c r="AJ304" s="20"/>
      <c r="AK304" s="20"/>
      <c r="AL304" s="20"/>
      <c r="AM304" s="20"/>
      <c r="AN304" s="20"/>
      <c r="AO304" s="20"/>
      <c r="AP304" s="20"/>
      <c r="AQ304" s="89"/>
      <c r="AR304" s="89"/>
      <c r="AS304" s="162"/>
      <c r="AT304" s="162"/>
      <c r="AU304" s="162"/>
      <c r="AV304" s="28"/>
    </row>
    <row r="305" spans="1:48" x14ac:dyDescent="0.25">
      <c r="A305" s="101">
        <f>'Input Volunteers'!A304</f>
        <v>0</v>
      </c>
      <c r="B305" s="100"/>
      <c r="C305" s="20"/>
      <c r="D305" s="20"/>
      <c r="E305" s="20"/>
      <c r="F305" s="20"/>
      <c r="G305" s="20"/>
      <c r="H305" s="29">
        <f t="shared" ref="H305:H368" si="16">SUM(C305:G305)</f>
        <v>0</v>
      </c>
      <c r="I305" s="20">
        <f t="shared" si="15"/>
        <v>0</v>
      </c>
      <c r="J305" s="20"/>
      <c r="K305" s="20"/>
      <c r="L305" s="20"/>
      <c r="M305" s="20"/>
      <c r="N305" s="20"/>
      <c r="O305" s="20"/>
      <c r="P305" s="20"/>
      <c r="Q305" s="20"/>
      <c r="R305" s="20"/>
      <c r="S305" s="20"/>
      <c r="T305" s="20"/>
      <c r="U305" s="20"/>
      <c r="V305" s="20">
        <f t="shared" si="14"/>
        <v>0</v>
      </c>
      <c r="W305" s="20"/>
      <c r="AB305" s="20"/>
      <c r="AC305" s="20"/>
      <c r="AD305" s="20"/>
      <c r="AE305" s="20"/>
      <c r="AF305" s="20"/>
      <c r="AG305" s="20"/>
      <c r="AH305" s="20"/>
      <c r="AI305" s="20"/>
      <c r="AJ305" s="20"/>
      <c r="AK305" s="20"/>
      <c r="AL305" s="20"/>
      <c r="AM305" s="20"/>
      <c r="AN305" s="20"/>
      <c r="AO305" s="20"/>
      <c r="AP305" s="20"/>
      <c r="AQ305" s="89"/>
      <c r="AR305" s="89"/>
      <c r="AS305" s="162"/>
      <c r="AT305" s="162"/>
      <c r="AU305" s="162"/>
      <c r="AV305" s="28"/>
    </row>
    <row r="306" spans="1:48" x14ac:dyDescent="0.25">
      <c r="A306" s="101">
        <f>'Input Volunteers'!A305</f>
        <v>0</v>
      </c>
      <c r="B306" s="100"/>
      <c r="C306" s="20"/>
      <c r="D306" s="20"/>
      <c r="E306" s="20"/>
      <c r="F306" s="20"/>
      <c r="G306" s="20"/>
      <c r="H306" s="29">
        <f t="shared" si="16"/>
        <v>0</v>
      </c>
      <c r="I306" s="20">
        <f t="shared" si="15"/>
        <v>0</v>
      </c>
      <c r="J306" s="20"/>
      <c r="K306" s="20"/>
      <c r="L306" s="20"/>
      <c r="M306" s="20"/>
      <c r="N306" s="20"/>
      <c r="O306" s="20"/>
      <c r="P306" s="20"/>
      <c r="Q306" s="20"/>
      <c r="R306" s="20"/>
      <c r="S306" s="20"/>
      <c r="T306" s="20"/>
      <c r="U306" s="20"/>
      <c r="V306" s="20">
        <f t="shared" si="14"/>
        <v>0</v>
      </c>
      <c r="W306" s="20"/>
      <c r="AB306" s="20"/>
      <c r="AC306" s="20"/>
      <c r="AD306" s="20"/>
      <c r="AE306" s="20"/>
      <c r="AF306" s="20"/>
      <c r="AG306" s="20"/>
      <c r="AH306" s="20"/>
      <c r="AI306" s="20"/>
      <c r="AJ306" s="20"/>
      <c r="AK306" s="20"/>
      <c r="AL306" s="20"/>
      <c r="AM306" s="20"/>
      <c r="AN306" s="20"/>
      <c r="AO306" s="20"/>
      <c r="AP306" s="20"/>
      <c r="AQ306" s="89"/>
      <c r="AR306" s="89"/>
      <c r="AS306" s="162"/>
      <c r="AT306" s="162"/>
      <c r="AU306" s="162"/>
      <c r="AV306" s="28"/>
    </row>
    <row r="307" spans="1:48" x14ac:dyDescent="0.25">
      <c r="A307" s="101">
        <f>'Input Volunteers'!A306</f>
        <v>0</v>
      </c>
      <c r="B307" s="100"/>
      <c r="C307" s="20"/>
      <c r="D307" s="20"/>
      <c r="E307" s="20"/>
      <c r="F307" s="20"/>
      <c r="G307" s="20"/>
      <c r="H307" s="29">
        <f t="shared" si="16"/>
        <v>0</v>
      </c>
      <c r="I307" s="20">
        <f t="shared" si="15"/>
        <v>0</v>
      </c>
      <c r="J307" s="20"/>
      <c r="K307" s="20"/>
      <c r="L307" s="20"/>
      <c r="M307" s="20"/>
      <c r="N307" s="20"/>
      <c r="O307" s="20"/>
      <c r="P307" s="20"/>
      <c r="Q307" s="20"/>
      <c r="R307" s="20"/>
      <c r="S307" s="20"/>
      <c r="T307" s="20"/>
      <c r="U307" s="20"/>
      <c r="V307" s="20">
        <f t="shared" si="14"/>
        <v>0</v>
      </c>
      <c r="W307" s="20"/>
      <c r="AB307" s="20"/>
      <c r="AC307" s="20"/>
      <c r="AD307" s="20"/>
      <c r="AE307" s="20"/>
      <c r="AF307" s="20"/>
      <c r="AG307" s="20"/>
      <c r="AH307" s="20"/>
      <c r="AI307" s="20"/>
      <c r="AJ307" s="20"/>
      <c r="AK307" s="20"/>
      <c r="AL307" s="20"/>
      <c r="AM307" s="20"/>
      <c r="AN307" s="20"/>
      <c r="AO307" s="20"/>
      <c r="AP307" s="20"/>
      <c r="AQ307" s="89"/>
      <c r="AR307" s="89"/>
      <c r="AS307" s="162"/>
      <c r="AT307" s="162"/>
      <c r="AU307" s="162"/>
      <c r="AV307" s="28"/>
    </row>
    <row r="308" spans="1:48" x14ac:dyDescent="0.25">
      <c r="A308" s="101">
        <f>'Input Volunteers'!A307</f>
        <v>0</v>
      </c>
      <c r="B308" s="100"/>
      <c r="C308" s="20"/>
      <c r="D308" s="20"/>
      <c r="E308" s="20"/>
      <c r="F308" s="20"/>
      <c r="G308" s="20"/>
      <c r="H308" s="29">
        <f t="shared" si="16"/>
        <v>0</v>
      </c>
      <c r="I308" s="20">
        <f t="shared" si="15"/>
        <v>0</v>
      </c>
      <c r="J308" s="20"/>
      <c r="K308" s="20"/>
      <c r="L308" s="20"/>
      <c r="M308" s="20"/>
      <c r="N308" s="20"/>
      <c r="O308" s="20"/>
      <c r="P308" s="20"/>
      <c r="Q308" s="20"/>
      <c r="R308" s="20"/>
      <c r="S308" s="20"/>
      <c r="T308" s="20"/>
      <c r="U308" s="20"/>
      <c r="V308" s="20">
        <f t="shared" ref="V308:V371" si="17">SUM(O308:S308)</f>
        <v>0</v>
      </c>
      <c r="W308" s="20"/>
      <c r="AB308" s="20"/>
      <c r="AC308" s="20"/>
      <c r="AD308" s="20"/>
      <c r="AE308" s="20"/>
      <c r="AF308" s="20"/>
      <c r="AG308" s="20"/>
      <c r="AH308" s="20"/>
      <c r="AI308" s="20"/>
      <c r="AJ308" s="20"/>
      <c r="AK308" s="20"/>
      <c r="AL308" s="20"/>
      <c r="AM308" s="20"/>
      <c r="AN308" s="20"/>
      <c r="AO308" s="20"/>
      <c r="AP308" s="20"/>
      <c r="AQ308" s="89"/>
      <c r="AR308" s="89"/>
      <c r="AS308" s="162"/>
      <c r="AT308" s="162"/>
      <c r="AU308" s="162"/>
      <c r="AV308" s="28"/>
    </row>
    <row r="309" spans="1:48" x14ac:dyDescent="0.25">
      <c r="A309" s="101">
        <f>'Input Volunteers'!A308</f>
        <v>0</v>
      </c>
      <c r="B309" s="100"/>
      <c r="C309" s="20"/>
      <c r="D309" s="20"/>
      <c r="E309" s="20"/>
      <c r="F309" s="20"/>
      <c r="G309" s="20"/>
      <c r="H309" s="29">
        <f t="shared" si="16"/>
        <v>0</v>
      </c>
      <c r="I309" s="20">
        <f t="shared" si="15"/>
        <v>0</v>
      </c>
      <c r="J309" s="20"/>
      <c r="K309" s="20"/>
      <c r="L309" s="20"/>
      <c r="M309" s="20"/>
      <c r="N309" s="20"/>
      <c r="O309" s="20"/>
      <c r="P309" s="20"/>
      <c r="Q309" s="20"/>
      <c r="R309" s="20"/>
      <c r="S309" s="20"/>
      <c r="T309" s="20"/>
      <c r="U309" s="20"/>
      <c r="V309" s="20">
        <f t="shared" si="17"/>
        <v>0</v>
      </c>
      <c r="W309" s="20"/>
      <c r="AB309" s="20"/>
      <c r="AC309" s="20"/>
      <c r="AD309" s="20"/>
      <c r="AE309" s="20"/>
      <c r="AF309" s="20"/>
      <c r="AG309" s="20"/>
      <c r="AH309" s="20"/>
      <c r="AI309" s="20"/>
      <c r="AJ309" s="20"/>
      <c r="AK309" s="20"/>
      <c r="AL309" s="20"/>
      <c r="AM309" s="20"/>
      <c r="AN309" s="20"/>
      <c r="AO309" s="20"/>
      <c r="AP309" s="20"/>
      <c r="AQ309" s="89"/>
      <c r="AR309" s="89"/>
      <c r="AS309" s="162"/>
      <c r="AT309" s="162"/>
      <c r="AU309" s="162"/>
      <c r="AV309" s="28"/>
    </row>
    <row r="310" spans="1:48" x14ac:dyDescent="0.25">
      <c r="A310" s="101">
        <f>'Input Volunteers'!A309</f>
        <v>0</v>
      </c>
      <c r="B310" s="100"/>
      <c r="C310" s="20"/>
      <c r="D310" s="20"/>
      <c r="E310" s="20"/>
      <c r="F310" s="20"/>
      <c r="G310" s="20"/>
      <c r="H310" s="29">
        <f t="shared" si="16"/>
        <v>0</v>
      </c>
      <c r="I310" s="20">
        <f t="shared" si="15"/>
        <v>0</v>
      </c>
      <c r="J310" s="20"/>
      <c r="K310" s="20"/>
      <c r="L310" s="20"/>
      <c r="M310" s="20"/>
      <c r="N310" s="20"/>
      <c r="O310" s="20"/>
      <c r="P310" s="20"/>
      <c r="Q310" s="20"/>
      <c r="R310" s="20"/>
      <c r="S310" s="20"/>
      <c r="T310" s="20"/>
      <c r="U310" s="20"/>
      <c r="V310" s="20">
        <f t="shared" si="17"/>
        <v>0</v>
      </c>
      <c r="W310" s="20"/>
      <c r="AB310" s="20"/>
      <c r="AC310" s="20"/>
      <c r="AD310" s="20"/>
      <c r="AE310" s="20"/>
      <c r="AF310" s="20"/>
      <c r="AG310" s="20"/>
      <c r="AH310" s="20"/>
      <c r="AI310" s="20"/>
      <c r="AJ310" s="20"/>
      <c r="AK310" s="20"/>
      <c r="AL310" s="20"/>
      <c r="AM310" s="20"/>
      <c r="AN310" s="20"/>
      <c r="AO310" s="20"/>
      <c r="AP310" s="20"/>
      <c r="AQ310" s="89"/>
      <c r="AR310" s="89"/>
      <c r="AS310" s="162"/>
      <c r="AT310" s="162"/>
      <c r="AU310" s="162"/>
      <c r="AV310" s="28"/>
    </row>
    <row r="311" spans="1:48" x14ac:dyDescent="0.25">
      <c r="A311" s="101">
        <f>'Input Volunteers'!A310</f>
        <v>0</v>
      </c>
      <c r="B311" s="100"/>
      <c r="C311" s="20"/>
      <c r="D311" s="20"/>
      <c r="E311" s="20"/>
      <c r="F311" s="20"/>
      <c r="G311" s="20"/>
      <c r="H311" s="29">
        <f t="shared" si="16"/>
        <v>0</v>
      </c>
      <c r="I311" s="20">
        <f t="shared" si="15"/>
        <v>0</v>
      </c>
      <c r="J311" s="20"/>
      <c r="K311" s="20"/>
      <c r="L311" s="20"/>
      <c r="M311" s="20"/>
      <c r="N311" s="20"/>
      <c r="O311" s="20"/>
      <c r="P311" s="20"/>
      <c r="Q311" s="20"/>
      <c r="R311" s="20"/>
      <c r="S311" s="20"/>
      <c r="T311" s="20"/>
      <c r="U311" s="20"/>
      <c r="V311" s="20">
        <f t="shared" si="17"/>
        <v>0</v>
      </c>
      <c r="W311" s="20"/>
      <c r="AB311" s="20"/>
      <c r="AC311" s="20"/>
      <c r="AD311" s="20"/>
      <c r="AE311" s="20"/>
      <c r="AF311" s="20"/>
      <c r="AG311" s="20"/>
      <c r="AH311" s="20"/>
      <c r="AI311" s="20"/>
      <c r="AJ311" s="20"/>
      <c r="AK311" s="20"/>
      <c r="AL311" s="20"/>
      <c r="AM311" s="20"/>
      <c r="AN311" s="20"/>
      <c r="AO311" s="20"/>
      <c r="AP311" s="20"/>
      <c r="AQ311" s="89"/>
      <c r="AR311" s="89"/>
      <c r="AS311" s="162"/>
      <c r="AT311" s="162"/>
      <c r="AU311" s="162"/>
      <c r="AV311" s="28"/>
    </row>
    <row r="312" spans="1:48" x14ac:dyDescent="0.25">
      <c r="A312" s="101">
        <f>'Input Volunteers'!A311</f>
        <v>0</v>
      </c>
      <c r="B312" s="100"/>
      <c r="C312" s="20"/>
      <c r="D312" s="20"/>
      <c r="E312" s="20"/>
      <c r="F312" s="20"/>
      <c r="G312" s="20"/>
      <c r="H312" s="29">
        <f t="shared" si="16"/>
        <v>0</v>
      </c>
      <c r="I312" s="20">
        <f t="shared" si="15"/>
        <v>0</v>
      </c>
      <c r="J312" s="20"/>
      <c r="K312" s="20"/>
      <c r="L312" s="20"/>
      <c r="M312" s="20"/>
      <c r="N312" s="20"/>
      <c r="O312" s="20"/>
      <c r="P312" s="20"/>
      <c r="Q312" s="20"/>
      <c r="R312" s="20"/>
      <c r="S312" s="20"/>
      <c r="T312" s="20"/>
      <c r="U312" s="20"/>
      <c r="V312" s="20">
        <f t="shared" si="17"/>
        <v>0</v>
      </c>
      <c r="W312" s="20"/>
      <c r="AB312" s="20"/>
      <c r="AC312" s="20"/>
      <c r="AD312" s="20"/>
      <c r="AE312" s="20"/>
      <c r="AF312" s="20"/>
      <c r="AG312" s="20"/>
      <c r="AH312" s="20"/>
      <c r="AI312" s="20"/>
      <c r="AJ312" s="20"/>
      <c r="AK312" s="20"/>
      <c r="AL312" s="20"/>
      <c r="AM312" s="20"/>
      <c r="AN312" s="20"/>
      <c r="AO312" s="20"/>
      <c r="AP312" s="20"/>
      <c r="AQ312" s="89"/>
      <c r="AR312" s="89"/>
      <c r="AS312" s="162"/>
      <c r="AT312" s="162"/>
      <c r="AU312" s="162"/>
      <c r="AV312" s="28"/>
    </row>
    <row r="313" spans="1:48" x14ac:dyDescent="0.25">
      <c r="A313" s="101">
        <f>'Input Volunteers'!A312</f>
        <v>0</v>
      </c>
      <c r="B313" s="100"/>
      <c r="C313" s="20"/>
      <c r="D313" s="20"/>
      <c r="E313" s="20"/>
      <c r="F313" s="20"/>
      <c r="G313" s="20"/>
      <c r="H313" s="29">
        <f t="shared" si="16"/>
        <v>0</v>
      </c>
      <c r="I313" s="20">
        <f t="shared" si="15"/>
        <v>0</v>
      </c>
      <c r="J313" s="20"/>
      <c r="K313" s="20"/>
      <c r="L313" s="20"/>
      <c r="M313" s="20"/>
      <c r="N313" s="20"/>
      <c r="O313" s="20"/>
      <c r="P313" s="20"/>
      <c r="Q313" s="20"/>
      <c r="R313" s="20"/>
      <c r="S313" s="20"/>
      <c r="T313" s="20"/>
      <c r="U313" s="20"/>
      <c r="V313" s="20">
        <f t="shared" si="17"/>
        <v>0</v>
      </c>
      <c r="W313" s="20"/>
      <c r="AB313" s="20"/>
      <c r="AC313" s="20"/>
      <c r="AD313" s="20"/>
      <c r="AE313" s="20"/>
      <c r="AF313" s="20"/>
      <c r="AG313" s="20"/>
      <c r="AH313" s="20"/>
      <c r="AI313" s="20"/>
      <c r="AJ313" s="20"/>
      <c r="AK313" s="20"/>
      <c r="AL313" s="20"/>
      <c r="AM313" s="20"/>
      <c r="AN313" s="20"/>
      <c r="AO313" s="20"/>
      <c r="AP313" s="20"/>
      <c r="AQ313" s="89"/>
      <c r="AR313" s="89"/>
      <c r="AS313" s="162"/>
      <c r="AT313" s="162"/>
      <c r="AU313" s="162"/>
      <c r="AV313" s="28"/>
    </row>
    <row r="314" spans="1:48" x14ac:dyDescent="0.25">
      <c r="A314" s="101">
        <f>'Input Volunteers'!A313</f>
        <v>0</v>
      </c>
      <c r="B314" s="100"/>
      <c r="C314" s="20"/>
      <c r="D314" s="20"/>
      <c r="E314" s="20"/>
      <c r="F314" s="20"/>
      <c r="G314" s="20"/>
      <c r="H314" s="29">
        <f t="shared" si="16"/>
        <v>0</v>
      </c>
      <c r="I314" s="20">
        <f t="shared" si="15"/>
        <v>0</v>
      </c>
      <c r="J314" s="20"/>
      <c r="K314" s="20"/>
      <c r="L314" s="20"/>
      <c r="M314" s="20"/>
      <c r="N314" s="20"/>
      <c r="O314" s="20"/>
      <c r="P314" s="20"/>
      <c r="Q314" s="20"/>
      <c r="R314" s="20"/>
      <c r="S314" s="20"/>
      <c r="T314" s="20"/>
      <c r="U314" s="20"/>
      <c r="V314" s="20">
        <f t="shared" si="17"/>
        <v>0</v>
      </c>
      <c r="W314" s="20"/>
      <c r="AB314" s="20"/>
      <c r="AC314" s="20"/>
      <c r="AD314" s="20"/>
      <c r="AE314" s="20"/>
      <c r="AF314" s="20"/>
      <c r="AG314" s="20"/>
      <c r="AH314" s="20"/>
      <c r="AI314" s="20"/>
      <c r="AJ314" s="20"/>
      <c r="AK314" s="20"/>
      <c r="AL314" s="20"/>
      <c r="AM314" s="20"/>
      <c r="AN314" s="20"/>
      <c r="AO314" s="20"/>
      <c r="AP314" s="20"/>
      <c r="AQ314" s="89"/>
      <c r="AR314" s="89"/>
      <c r="AS314" s="162"/>
      <c r="AT314" s="162"/>
      <c r="AU314" s="162"/>
      <c r="AV314" s="28"/>
    </row>
    <row r="315" spans="1:48" x14ac:dyDescent="0.25">
      <c r="A315" s="101">
        <f>'Input Volunteers'!A314</f>
        <v>0</v>
      </c>
      <c r="B315" s="100"/>
      <c r="C315" s="20"/>
      <c r="D315" s="20"/>
      <c r="E315" s="20"/>
      <c r="F315" s="20"/>
      <c r="G315" s="20"/>
      <c r="H315" s="29">
        <f t="shared" si="16"/>
        <v>0</v>
      </c>
      <c r="I315" s="20">
        <f t="shared" si="15"/>
        <v>0</v>
      </c>
      <c r="J315" s="20"/>
      <c r="K315" s="20"/>
      <c r="L315" s="20"/>
      <c r="M315" s="20"/>
      <c r="N315" s="20"/>
      <c r="O315" s="20"/>
      <c r="P315" s="20"/>
      <c r="Q315" s="20"/>
      <c r="R315" s="20"/>
      <c r="S315" s="20"/>
      <c r="T315" s="20"/>
      <c r="U315" s="20"/>
      <c r="V315" s="20">
        <f t="shared" si="17"/>
        <v>0</v>
      </c>
      <c r="W315" s="20"/>
      <c r="AB315" s="20"/>
      <c r="AC315" s="20"/>
      <c r="AD315" s="20"/>
      <c r="AE315" s="20"/>
      <c r="AF315" s="20"/>
      <c r="AG315" s="20"/>
      <c r="AH315" s="20"/>
      <c r="AI315" s="20"/>
      <c r="AJ315" s="20"/>
      <c r="AK315" s="20"/>
      <c r="AL315" s="20"/>
      <c r="AM315" s="20"/>
      <c r="AN315" s="20"/>
      <c r="AO315" s="20"/>
      <c r="AP315" s="20"/>
      <c r="AQ315" s="89"/>
      <c r="AR315" s="89"/>
      <c r="AS315" s="162"/>
      <c r="AT315" s="162"/>
      <c r="AU315" s="162"/>
      <c r="AV315" s="28"/>
    </row>
    <row r="316" spans="1:48" x14ac:dyDescent="0.25">
      <c r="A316" s="101">
        <f>'Input Volunteers'!A315</f>
        <v>0</v>
      </c>
      <c r="B316" s="100"/>
      <c r="C316" s="20"/>
      <c r="D316" s="20"/>
      <c r="E316" s="20"/>
      <c r="F316" s="20"/>
      <c r="G316" s="20"/>
      <c r="H316" s="29">
        <f t="shared" si="16"/>
        <v>0</v>
      </c>
      <c r="I316" s="20">
        <f t="shared" si="15"/>
        <v>0</v>
      </c>
      <c r="J316" s="20"/>
      <c r="K316" s="20"/>
      <c r="L316" s="20"/>
      <c r="M316" s="20"/>
      <c r="N316" s="20"/>
      <c r="O316" s="20"/>
      <c r="P316" s="20"/>
      <c r="Q316" s="20"/>
      <c r="R316" s="20"/>
      <c r="S316" s="20"/>
      <c r="T316" s="20"/>
      <c r="U316" s="20"/>
      <c r="V316" s="20">
        <f t="shared" si="17"/>
        <v>0</v>
      </c>
      <c r="W316" s="20"/>
      <c r="AB316" s="20"/>
      <c r="AC316" s="20"/>
      <c r="AD316" s="20"/>
      <c r="AE316" s="20"/>
      <c r="AF316" s="20"/>
      <c r="AG316" s="20"/>
      <c r="AH316" s="20"/>
      <c r="AI316" s="20"/>
      <c r="AJ316" s="20"/>
      <c r="AK316" s="20"/>
      <c r="AL316" s="20"/>
      <c r="AM316" s="20"/>
      <c r="AN316" s="20"/>
      <c r="AO316" s="20"/>
      <c r="AP316" s="20"/>
      <c r="AQ316" s="89"/>
      <c r="AR316" s="89"/>
      <c r="AS316" s="162"/>
      <c r="AT316" s="162"/>
      <c r="AU316" s="162"/>
      <c r="AV316" s="28"/>
    </row>
    <row r="317" spans="1:48" x14ac:dyDescent="0.25">
      <c r="A317" s="101">
        <f>'Input Volunteers'!A316</f>
        <v>0</v>
      </c>
      <c r="B317" s="100"/>
      <c r="C317" s="20"/>
      <c r="D317" s="20"/>
      <c r="E317" s="20"/>
      <c r="F317" s="20"/>
      <c r="G317" s="20"/>
      <c r="H317" s="29">
        <f t="shared" si="16"/>
        <v>0</v>
      </c>
      <c r="I317" s="20">
        <f t="shared" si="15"/>
        <v>0</v>
      </c>
      <c r="J317" s="20"/>
      <c r="K317" s="20"/>
      <c r="L317" s="20"/>
      <c r="M317" s="20"/>
      <c r="N317" s="20"/>
      <c r="O317" s="20"/>
      <c r="P317" s="20"/>
      <c r="Q317" s="20"/>
      <c r="R317" s="20"/>
      <c r="S317" s="20"/>
      <c r="T317" s="20"/>
      <c r="U317" s="20"/>
      <c r="V317" s="20">
        <f t="shared" si="17"/>
        <v>0</v>
      </c>
      <c r="W317" s="20"/>
      <c r="AB317" s="20"/>
      <c r="AC317" s="20"/>
      <c r="AD317" s="20"/>
      <c r="AE317" s="20"/>
      <c r="AF317" s="20"/>
      <c r="AG317" s="20"/>
      <c r="AH317" s="20"/>
      <c r="AI317" s="20"/>
      <c r="AJ317" s="20"/>
      <c r="AK317" s="20"/>
      <c r="AL317" s="20"/>
      <c r="AM317" s="20"/>
      <c r="AN317" s="20"/>
      <c r="AO317" s="20"/>
      <c r="AP317" s="20"/>
      <c r="AQ317" s="89"/>
      <c r="AR317" s="89"/>
      <c r="AS317" s="162"/>
      <c r="AT317" s="162"/>
      <c r="AU317" s="162"/>
      <c r="AV317" s="28"/>
    </row>
    <row r="318" spans="1:48" x14ac:dyDescent="0.25">
      <c r="A318" s="101">
        <f>'Input Volunteers'!A317</f>
        <v>0</v>
      </c>
      <c r="B318" s="100"/>
      <c r="C318" s="20"/>
      <c r="D318" s="20"/>
      <c r="E318" s="20"/>
      <c r="F318" s="20"/>
      <c r="G318" s="20"/>
      <c r="H318" s="29">
        <f t="shared" si="16"/>
        <v>0</v>
      </c>
      <c r="I318" s="20">
        <f t="shared" si="15"/>
        <v>0</v>
      </c>
      <c r="J318" s="20"/>
      <c r="K318" s="20"/>
      <c r="L318" s="20"/>
      <c r="M318" s="20"/>
      <c r="N318" s="20"/>
      <c r="O318" s="20"/>
      <c r="P318" s="20"/>
      <c r="Q318" s="20"/>
      <c r="R318" s="20"/>
      <c r="S318" s="20"/>
      <c r="T318" s="20"/>
      <c r="U318" s="20"/>
      <c r="V318" s="20">
        <f t="shared" si="17"/>
        <v>0</v>
      </c>
      <c r="W318" s="20"/>
      <c r="AB318" s="20"/>
      <c r="AC318" s="20"/>
      <c r="AD318" s="20"/>
      <c r="AE318" s="20"/>
      <c r="AF318" s="20"/>
      <c r="AG318" s="20"/>
      <c r="AH318" s="20"/>
      <c r="AI318" s="20"/>
      <c r="AJ318" s="20"/>
      <c r="AK318" s="20"/>
      <c r="AL318" s="20"/>
      <c r="AM318" s="20"/>
      <c r="AN318" s="20"/>
      <c r="AO318" s="20"/>
      <c r="AP318" s="20"/>
      <c r="AQ318" s="89"/>
      <c r="AR318" s="89"/>
      <c r="AS318" s="162"/>
      <c r="AT318" s="162"/>
      <c r="AU318" s="162"/>
      <c r="AV318" s="28"/>
    </row>
    <row r="319" spans="1:48" x14ac:dyDescent="0.25">
      <c r="A319" s="101">
        <f>'Input Volunteers'!A318</f>
        <v>0</v>
      </c>
      <c r="B319" s="100"/>
      <c r="C319" s="20"/>
      <c r="D319" s="20"/>
      <c r="E319" s="20"/>
      <c r="F319" s="20"/>
      <c r="G319" s="20"/>
      <c r="H319" s="29">
        <f t="shared" si="16"/>
        <v>0</v>
      </c>
      <c r="I319" s="20">
        <f t="shared" si="15"/>
        <v>0</v>
      </c>
      <c r="J319" s="20"/>
      <c r="K319" s="20"/>
      <c r="L319" s="20"/>
      <c r="M319" s="20"/>
      <c r="N319" s="20"/>
      <c r="O319" s="20"/>
      <c r="P319" s="20"/>
      <c r="Q319" s="20"/>
      <c r="R319" s="20"/>
      <c r="S319" s="20"/>
      <c r="T319" s="20"/>
      <c r="U319" s="20"/>
      <c r="V319" s="20">
        <f t="shared" si="17"/>
        <v>0</v>
      </c>
      <c r="W319" s="20"/>
      <c r="AB319" s="20"/>
      <c r="AC319" s="20"/>
      <c r="AD319" s="20"/>
      <c r="AE319" s="20"/>
      <c r="AF319" s="20"/>
      <c r="AG319" s="20"/>
      <c r="AH319" s="20"/>
      <c r="AI319" s="20"/>
      <c r="AJ319" s="20"/>
      <c r="AK319" s="20"/>
      <c r="AL319" s="20"/>
      <c r="AM319" s="20"/>
      <c r="AN319" s="20"/>
      <c r="AO319" s="20"/>
      <c r="AP319" s="20"/>
      <c r="AQ319" s="89"/>
      <c r="AR319" s="89"/>
      <c r="AS319" s="162"/>
      <c r="AT319" s="162"/>
      <c r="AU319" s="162"/>
      <c r="AV319" s="28"/>
    </row>
    <row r="320" spans="1:48" x14ac:dyDescent="0.25">
      <c r="A320" s="101">
        <f>'Input Volunteers'!A319</f>
        <v>0</v>
      </c>
      <c r="B320" s="100"/>
      <c r="C320" s="20"/>
      <c r="D320" s="20"/>
      <c r="E320" s="20"/>
      <c r="F320" s="20"/>
      <c r="G320" s="20"/>
      <c r="H320" s="29">
        <f t="shared" si="16"/>
        <v>0</v>
      </c>
      <c r="I320" s="20">
        <f t="shared" si="15"/>
        <v>0</v>
      </c>
      <c r="J320" s="20"/>
      <c r="K320" s="20"/>
      <c r="L320" s="20"/>
      <c r="M320" s="20"/>
      <c r="N320" s="20"/>
      <c r="O320" s="20"/>
      <c r="P320" s="20"/>
      <c r="Q320" s="20"/>
      <c r="R320" s="20"/>
      <c r="S320" s="20"/>
      <c r="T320" s="20"/>
      <c r="U320" s="20"/>
      <c r="V320" s="20">
        <f t="shared" si="17"/>
        <v>0</v>
      </c>
      <c r="W320" s="20"/>
      <c r="AB320" s="20"/>
      <c r="AC320" s="20"/>
      <c r="AD320" s="20"/>
      <c r="AE320" s="20"/>
      <c r="AF320" s="20"/>
      <c r="AG320" s="20"/>
      <c r="AH320" s="20"/>
      <c r="AI320" s="20"/>
      <c r="AJ320" s="20"/>
      <c r="AK320" s="20"/>
      <c r="AL320" s="20"/>
      <c r="AM320" s="20"/>
      <c r="AN320" s="20"/>
      <c r="AO320" s="20"/>
      <c r="AP320" s="20"/>
      <c r="AQ320" s="89"/>
      <c r="AR320" s="89"/>
      <c r="AS320" s="162"/>
      <c r="AT320" s="162"/>
      <c r="AU320" s="162"/>
      <c r="AV320" s="28"/>
    </row>
    <row r="321" spans="1:48" x14ac:dyDescent="0.25">
      <c r="A321" s="101">
        <f>'Input Volunteers'!A320</f>
        <v>0</v>
      </c>
      <c r="B321" s="100"/>
      <c r="C321" s="20"/>
      <c r="D321" s="20"/>
      <c r="E321" s="20"/>
      <c r="F321" s="20"/>
      <c r="G321" s="20"/>
      <c r="H321" s="29">
        <f t="shared" si="16"/>
        <v>0</v>
      </c>
      <c r="I321" s="20">
        <f t="shared" si="15"/>
        <v>0</v>
      </c>
      <c r="J321" s="20"/>
      <c r="K321" s="20"/>
      <c r="L321" s="20"/>
      <c r="M321" s="20"/>
      <c r="N321" s="20"/>
      <c r="O321" s="20"/>
      <c r="P321" s="20"/>
      <c r="Q321" s="20"/>
      <c r="R321" s="20"/>
      <c r="S321" s="20"/>
      <c r="T321" s="20"/>
      <c r="U321" s="20"/>
      <c r="V321" s="20">
        <f t="shared" si="17"/>
        <v>0</v>
      </c>
      <c r="W321" s="20"/>
      <c r="AB321" s="20"/>
      <c r="AC321" s="20"/>
      <c r="AD321" s="20"/>
      <c r="AE321" s="20"/>
      <c r="AF321" s="20"/>
      <c r="AG321" s="20"/>
      <c r="AH321" s="20"/>
      <c r="AI321" s="20"/>
      <c r="AJ321" s="20"/>
      <c r="AK321" s="20"/>
      <c r="AL321" s="20"/>
      <c r="AM321" s="20"/>
      <c r="AN321" s="20"/>
      <c r="AO321" s="20"/>
      <c r="AP321" s="20"/>
      <c r="AQ321" s="89"/>
      <c r="AR321" s="89"/>
      <c r="AS321" s="162"/>
      <c r="AT321" s="162"/>
      <c r="AU321" s="162"/>
      <c r="AV321" s="28"/>
    </row>
    <row r="322" spans="1:48" x14ac:dyDescent="0.25">
      <c r="A322" s="101">
        <f>'Input Volunteers'!A321</f>
        <v>0</v>
      </c>
      <c r="B322" s="100"/>
      <c r="C322" s="20"/>
      <c r="D322" s="20"/>
      <c r="E322" s="20"/>
      <c r="F322" s="20"/>
      <c r="G322" s="20"/>
      <c r="H322" s="29">
        <f t="shared" si="16"/>
        <v>0</v>
      </c>
      <c r="I322" s="20">
        <f t="shared" si="15"/>
        <v>0</v>
      </c>
      <c r="J322" s="20"/>
      <c r="K322" s="20"/>
      <c r="L322" s="20"/>
      <c r="M322" s="20"/>
      <c r="N322" s="20"/>
      <c r="O322" s="20"/>
      <c r="P322" s="20"/>
      <c r="Q322" s="20"/>
      <c r="R322" s="20"/>
      <c r="S322" s="20"/>
      <c r="T322" s="20"/>
      <c r="U322" s="20"/>
      <c r="V322" s="20">
        <f t="shared" si="17"/>
        <v>0</v>
      </c>
      <c r="W322" s="20"/>
      <c r="AB322" s="20"/>
      <c r="AC322" s="20"/>
      <c r="AD322" s="20"/>
      <c r="AE322" s="20"/>
      <c r="AF322" s="20"/>
      <c r="AG322" s="20"/>
      <c r="AH322" s="20"/>
      <c r="AI322" s="20"/>
      <c r="AJ322" s="20"/>
      <c r="AK322" s="20"/>
      <c r="AL322" s="20"/>
      <c r="AM322" s="20"/>
      <c r="AN322" s="20"/>
      <c r="AO322" s="20"/>
      <c r="AP322" s="20"/>
      <c r="AQ322" s="89"/>
      <c r="AR322" s="89"/>
      <c r="AS322" s="162"/>
      <c r="AT322" s="162"/>
      <c r="AU322" s="162"/>
      <c r="AV322" s="28"/>
    </row>
    <row r="323" spans="1:48" x14ac:dyDescent="0.25">
      <c r="A323" s="101">
        <f>'Input Volunteers'!A322</f>
        <v>0</v>
      </c>
      <c r="B323" s="100"/>
      <c r="C323" s="20"/>
      <c r="D323" s="20"/>
      <c r="E323" s="20"/>
      <c r="F323" s="20"/>
      <c r="G323" s="20"/>
      <c r="H323" s="29">
        <f t="shared" si="16"/>
        <v>0</v>
      </c>
      <c r="I323" s="20">
        <f t="shared" si="15"/>
        <v>0</v>
      </c>
      <c r="J323" s="20"/>
      <c r="K323" s="20"/>
      <c r="L323" s="20"/>
      <c r="M323" s="20"/>
      <c r="N323" s="20"/>
      <c r="O323" s="20"/>
      <c r="P323" s="20"/>
      <c r="Q323" s="20"/>
      <c r="R323" s="20"/>
      <c r="S323" s="20"/>
      <c r="T323" s="20"/>
      <c r="U323" s="20"/>
      <c r="V323" s="20">
        <f t="shared" si="17"/>
        <v>0</v>
      </c>
      <c r="W323" s="20"/>
      <c r="AB323" s="20"/>
      <c r="AC323" s="20"/>
      <c r="AD323" s="20"/>
      <c r="AE323" s="20"/>
      <c r="AF323" s="20"/>
      <c r="AG323" s="20"/>
      <c r="AH323" s="20"/>
      <c r="AI323" s="20"/>
      <c r="AJ323" s="20"/>
      <c r="AK323" s="20"/>
      <c r="AL323" s="20"/>
      <c r="AM323" s="20"/>
      <c r="AN323" s="20"/>
      <c r="AO323" s="20"/>
      <c r="AP323" s="20"/>
      <c r="AQ323" s="89"/>
      <c r="AR323" s="89"/>
      <c r="AS323" s="162"/>
      <c r="AT323" s="162"/>
      <c r="AU323" s="162"/>
      <c r="AV323" s="28"/>
    </row>
    <row r="324" spans="1:48" x14ac:dyDescent="0.25">
      <c r="A324" s="101">
        <f>'Input Volunteers'!A323</f>
        <v>0</v>
      </c>
      <c r="B324" s="100"/>
      <c r="C324" s="20"/>
      <c r="D324" s="20"/>
      <c r="E324" s="20"/>
      <c r="F324" s="20"/>
      <c r="G324" s="20"/>
      <c r="H324" s="29">
        <f t="shared" si="16"/>
        <v>0</v>
      </c>
      <c r="I324" s="20">
        <f t="shared" si="15"/>
        <v>0</v>
      </c>
      <c r="J324" s="20"/>
      <c r="K324" s="20"/>
      <c r="L324" s="20"/>
      <c r="M324" s="20"/>
      <c r="N324" s="20"/>
      <c r="O324" s="20"/>
      <c r="P324" s="20"/>
      <c r="Q324" s="20"/>
      <c r="R324" s="20"/>
      <c r="S324" s="20"/>
      <c r="T324" s="20"/>
      <c r="U324" s="20"/>
      <c r="V324" s="20">
        <f t="shared" si="17"/>
        <v>0</v>
      </c>
      <c r="W324" s="20"/>
      <c r="AB324" s="20"/>
      <c r="AC324" s="20"/>
      <c r="AD324" s="20"/>
      <c r="AE324" s="20"/>
      <c r="AF324" s="20"/>
      <c r="AG324" s="20"/>
      <c r="AH324" s="20"/>
      <c r="AI324" s="20"/>
      <c r="AJ324" s="20"/>
      <c r="AK324" s="20"/>
      <c r="AL324" s="20"/>
      <c r="AM324" s="20"/>
      <c r="AN324" s="20"/>
      <c r="AO324" s="20"/>
      <c r="AP324" s="20"/>
      <c r="AQ324" s="89"/>
      <c r="AR324" s="89"/>
      <c r="AS324" s="162"/>
      <c r="AT324" s="162"/>
      <c r="AU324" s="162"/>
      <c r="AV324" s="28"/>
    </row>
    <row r="325" spans="1:48" x14ac:dyDescent="0.25">
      <c r="A325" s="101">
        <f>'Input Volunteers'!A324</f>
        <v>0</v>
      </c>
      <c r="B325" s="100"/>
      <c r="C325" s="20"/>
      <c r="D325" s="20"/>
      <c r="E325" s="20"/>
      <c r="F325" s="20"/>
      <c r="G325" s="20"/>
      <c r="H325" s="29">
        <f t="shared" si="16"/>
        <v>0</v>
      </c>
      <c r="I325" s="20">
        <f t="shared" si="15"/>
        <v>0</v>
      </c>
      <c r="J325" s="20"/>
      <c r="K325" s="20"/>
      <c r="L325" s="20"/>
      <c r="M325" s="20"/>
      <c r="N325" s="20"/>
      <c r="O325" s="20"/>
      <c r="P325" s="20"/>
      <c r="Q325" s="20"/>
      <c r="R325" s="20"/>
      <c r="S325" s="20"/>
      <c r="T325" s="20"/>
      <c r="U325" s="20"/>
      <c r="V325" s="20">
        <f t="shared" si="17"/>
        <v>0</v>
      </c>
      <c r="W325" s="20"/>
      <c r="AB325" s="20"/>
      <c r="AC325" s="20"/>
      <c r="AD325" s="20"/>
      <c r="AE325" s="20"/>
      <c r="AF325" s="20"/>
      <c r="AG325" s="20"/>
      <c r="AH325" s="20"/>
      <c r="AI325" s="20"/>
      <c r="AJ325" s="20"/>
      <c r="AK325" s="20"/>
      <c r="AL325" s="20"/>
      <c r="AM325" s="20"/>
      <c r="AN325" s="20"/>
      <c r="AO325" s="20"/>
      <c r="AP325" s="20"/>
      <c r="AQ325" s="89"/>
      <c r="AR325" s="89"/>
      <c r="AS325" s="162"/>
      <c r="AT325" s="162"/>
      <c r="AU325" s="162"/>
      <c r="AV325" s="28"/>
    </row>
    <row r="326" spans="1:48" x14ac:dyDescent="0.25">
      <c r="A326" s="101">
        <f>'Input Volunteers'!A325</f>
        <v>0</v>
      </c>
      <c r="B326" s="100"/>
      <c r="C326" s="20"/>
      <c r="D326" s="20"/>
      <c r="E326" s="20"/>
      <c r="F326" s="20"/>
      <c r="G326" s="20"/>
      <c r="H326" s="29">
        <f t="shared" si="16"/>
        <v>0</v>
      </c>
      <c r="I326" s="20">
        <f t="shared" si="15"/>
        <v>0</v>
      </c>
      <c r="J326" s="20"/>
      <c r="K326" s="20"/>
      <c r="L326" s="20"/>
      <c r="M326" s="20"/>
      <c r="N326" s="20"/>
      <c r="O326" s="20"/>
      <c r="P326" s="20"/>
      <c r="Q326" s="20"/>
      <c r="R326" s="20"/>
      <c r="S326" s="20"/>
      <c r="T326" s="20"/>
      <c r="U326" s="20"/>
      <c r="V326" s="20">
        <f t="shared" si="17"/>
        <v>0</v>
      </c>
      <c r="W326" s="20"/>
      <c r="AB326" s="20"/>
      <c r="AC326" s="20"/>
      <c r="AD326" s="20"/>
      <c r="AE326" s="20"/>
      <c r="AF326" s="20"/>
      <c r="AG326" s="20"/>
      <c r="AH326" s="20"/>
      <c r="AI326" s="20"/>
      <c r="AJ326" s="20"/>
      <c r="AK326" s="20"/>
      <c r="AL326" s="20"/>
      <c r="AM326" s="20"/>
      <c r="AN326" s="20"/>
      <c r="AO326" s="20"/>
      <c r="AP326" s="20"/>
      <c r="AQ326" s="89"/>
      <c r="AR326" s="89"/>
      <c r="AS326" s="162"/>
      <c r="AT326" s="162"/>
      <c r="AU326" s="162"/>
      <c r="AV326" s="28"/>
    </row>
    <row r="327" spans="1:48" x14ac:dyDescent="0.25">
      <c r="A327" s="101">
        <f>'Input Volunteers'!A326</f>
        <v>0</v>
      </c>
      <c r="B327" s="100"/>
      <c r="C327" s="20"/>
      <c r="D327" s="20"/>
      <c r="E327" s="20"/>
      <c r="F327" s="20"/>
      <c r="G327" s="20"/>
      <c r="H327" s="29">
        <f t="shared" si="16"/>
        <v>0</v>
      </c>
      <c r="I327" s="20">
        <f t="shared" si="15"/>
        <v>0</v>
      </c>
      <c r="J327" s="20"/>
      <c r="K327" s="20"/>
      <c r="L327" s="20"/>
      <c r="M327" s="20"/>
      <c r="N327" s="20"/>
      <c r="O327" s="20"/>
      <c r="P327" s="20"/>
      <c r="Q327" s="20"/>
      <c r="R327" s="20"/>
      <c r="S327" s="20"/>
      <c r="T327" s="20"/>
      <c r="U327" s="20"/>
      <c r="V327" s="20">
        <f t="shared" si="17"/>
        <v>0</v>
      </c>
      <c r="W327" s="20"/>
      <c r="AB327" s="20"/>
      <c r="AC327" s="20"/>
      <c r="AD327" s="20"/>
      <c r="AE327" s="20"/>
      <c r="AF327" s="20"/>
      <c r="AG327" s="20"/>
      <c r="AH327" s="20"/>
      <c r="AI327" s="20"/>
      <c r="AJ327" s="20"/>
      <c r="AK327" s="20"/>
      <c r="AL327" s="20"/>
      <c r="AM327" s="20"/>
      <c r="AN327" s="20"/>
      <c r="AO327" s="20"/>
      <c r="AP327" s="20"/>
      <c r="AQ327" s="89"/>
      <c r="AR327" s="89"/>
      <c r="AS327" s="162"/>
      <c r="AT327" s="162"/>
      <c r="AU327" s="162"/>
      <c r="AV327" s="28"/>
    </row>
    <row r="328" spans="1:48" x14ac:dyDescent="0.25">
      <c r="A328" s="101">
        <f>'Input Volunteers'!A327</f>
        <v>0</v>
      </c>
      <c r="B328" s="100"/>
      <c r="C328" s="20"/>
      <c r="D328" s="20"/>
      <c r="E328" s="20"/>
      <c r="F328" s="20"/>
      <c r="G328" s="20"/>
      <c r="H328" s="29">
        <f t="shared" si="16"/>
        <v>0</v>
      </c>
      <c r="I328" s="20">
        <f t="shared" si="15"/>
        <v>0</v>
      </c>
      <c r="J328" s="20"/>
      <c r="K328" s="20"/>
      <c r="L328" s="20"/>
      <c r="M328" s="20"/>
      <c r="N328" s="20"/>
      <c r="O328" s="20"/>
      <c r="P328" s="20"/>
      <c r="Q328" s="20"/>
      <c r="R328" s="20"/>
      <c r="S328" s="20"/>
      <c r="T328" s="20"/>
      <c r="U328" s="20"/>
      <c r="V328" s="20">
        <f t="shared" si="17"/>
        <v>0</v>
      </c>
      <c r="W328" s="20"/>
      <c r="AB328" s="20"/>
      <c r="AC328" s="20"/>
      <c r="AD328" s="20"/>
      <c r="AE328" s="20"/>
      <c r="AF328" s="20"/>
      <c r="AG328" s="20"/>
      <c r="AH328" s="20"/>
      <c r="AI328" s="20"/>
      <c r="AJ328" s="20"/>
      <c r="AK328" s="20"/>
      <c r="AL328" s="20"/>
      <c r="AM328" s="20"/>
      <c r="AN328" s="20"/>
      <c r="AO328" s="20"/>
      <c r="AP328" s="20"/>
      <c r="AQ328" s="89"/>
      <c r="AR328" s="89"/>
      <c r="AS328" s="162"/>
      <c r="AT328" s="162"/>
      <c r="AU328" s="162"/>
      <c r="AV328" s="28"/>
    </row>
    <row r="329" spans="1:48" x14ac:dyDescent="0.25">
      <c r="A329" s="101">
        <f>'Input Volunteers'!A328</f>
        <v>0</v>
      </c>
      <c r="B329" s="100"/>
      <c r="C329" s="20"/>
      <c r="D329" s="20"/>
      <c r="E329" s="20"/>
      <c r="F329" s="20"/>
      <c r="G329" s="20"/>
      <c r="H329" s="29">
        <f t="shared" si="16"/>
        <v>0</v>
      </c>
      <c r="I329" s="20">
        <f t="shared" si="15"/>
        <v>0</v>
      </c>
      <c r="J329" s="20"/>
      <c r="K329" s="20"/>
      <c r="L329" s="20"/>
      <c r="M329" s="20"/>
      <c r="N329" s="20"/>
      <c r="O329" s="20"/>
      <c r="P329" s="20"/>
      <c r="Q329" s="20"/>
      <c r="R329" s="20"/>
      <c r="S329" s="20"/>
      <c r="T329" s="20"/>
      <c r="U329" s="20"/>
      <c r="V329" s="20">
        <f t="shared" si="17"/>
        <v>0</v>
      </c>
      <c r="W329" s="20"/>
      <c r="AB329" s="20"/>
      <c r="AC329" s="20"/>
      <c r="AD329" s="20"/>
      <c r="AE329" s="20"/>
      <c r="AF329" s="20"/>
      <c r="AG329" s="20"/>
      <c r="AH329" s="20"/>
      <c r="AI329" s="20"/>
      <c r="AJ329" s="20"/>
      <c r="AK329" s="20"/>
      <c r="AL329" s="20"/>
      <c r="AM329" s="20"/>
      <c r="AN329" s="20"/>
      <c r="AO329" s="20"/>
      <c r="AP329" s="20"/>
      <c r="AQ329" s="89"/>
      <c r="AR329" s="89"/>
      <c r="AS329" s="162"/>
      <c r="AT329" s="162"/>
      <c r="AU329" s="162"/>
      <c r="AV329" s="28"/>
    </row>
    <row r="330" spans="1:48" x14ac:dyDescent="0.25">
      <c r="A330" s="101">
        <f>'Input Volunteers'!A329</f>
        <v>0</v>
      </c>
      <c r="B330" s="100"/>
      <c r="C330" s="20"/>
      <c r="D330" s="20"/>
      <c r="E330" s="20"/>
      <c r="F330" s="20"/>
      <c r="G330" s="20"/>
      <c r="H330" s="29">
        <f t="shared" si="16"/>
        <v>0</v>
      </c>
      <c r="I330" s="20">
        <f t="shared" si="15"/>
        <v>0</v>
      </c>
      <c r="J330" s="20"/>
      <c r="K330" s="20"/>
      <c r="L330" s="20"/>
      <c r="M330" s="20"/>
      <c r="N330" s="20"/>
      <c r="O330" s="20"/>
      <c r="P330" s="20"/>
      <c r="Q330" s="20"/>
      <c r="R330" s="20"/>
      <c r="S330" s="20"/>
      <c r="T330" s="20"/>
      <c r="U330" s="20"/>
      <c r="V330" s="20">
        <f t="shared" si="17"/>
        <v>0</v>
      </c>
      <c r="W330" s="20"/>
      <c r="AB330" s="20"/>
      <c r="AC330" s="20"/>
      <c r="AD330" s="20"/>
      <c r="AE330" s="20"/>
      <c r="AF330" s="20"/>
      <c r="AG330" s="20"/>
      <c r="AH330" s="20"/>
      <c r="AI330" s="20"/>
      <c r="AJ330" s="20"/>
      <c r="AK330" s="20"/>
      <c r="AL330" s="20"/>
      <c r="AM330" s="20"/>
      <c r="AN330" s="20"/>
      <c r="AO330" s="20"/>
      <c r="AP330" s="20"/>
      <c r="AQ330" s="89"/>
      <c r="AR330" s="89"/>
      <c r="AS330" s="162"/>
      <c r="AT330" s="162"/>
      <c r="AU330" s="162"/>
      <c r="AV330" s="28"/>
    </row>
    <row r="331" spans="1:48" x14ac:dyDescent="0.25">
      <c r="A331" s="101">
        <f>'Input Volunteers'!A330</f>
        <v>0</v>
      </c>
      <c r="B331" s="100"/>
      <c r="C331" s="20"/>
      <c r="D331" s="20"/>
      <c r="E331" s="20"/>
      <c r="F331" s="20"/>
      <c r="G331" s="20"/>
      <c r="H331" s="29">
        <f t="shared" si="16"/>
        <v>0</v>
      </c>
      <c r="I331" s="20">
        <f t="shared" si="15"/>
        <v>0</v>
      </c>
      <c r="J331" s="20"/>
      <c r="K331" s="20"/>
      <c r="L331" s="20"/>
      <c r="M331" s="20"/>
      <c r="N331" s="20"/>
      <c r="O331" s="20"/>
      <c r="P331" s="20"/>
      <c r="Q331" s="20"/>
      <c r="R331" s="20"/>
      <c r="S331" s="20"/>
      <c r="T331" s="20"/>
      <c r="U331" s="20"/>
      <c r="V331" s="20">
        <f t="shared" si="17"/>
        <v>0</v>
      </c>
      <c r="W331" s="20"/>
      <c r="AB331" s="20"/>
      <c r="AC331" s="20"/>
      <c r="AD331" s="20"/>
      <c r="AE331" s="20"/>
      <c r="AF331" s="20"/>
      <c r="AG331" s="20"/>
      <c r="AH331" s="20"/>
      <c r="AI331" s="20"/>
      <c r="AJ331" s="20"/>
      <c r="AK331" s="20"/>
      <c r="AL331" s="20"/>
      <c r="AM331" s="20"/>
      <c r="AN331" s="20"/>
      <c r="AO331" s="20"/>
      <c r="AP331" s="20"/>
      <c r="AQ331" s="89"/>
      <c r="AR331" s="89"/>
      <c r="AS331" s="162"/>
      <c r="AT331" s="162"/>
      <c r="AU331" s="162"/>
      <c r="AV331" s="28"/>
    </row>
    <row r="332" spans="1:48" x14ac:dyDescent="0.25">
      <c r="A332" s="101">
        <f>'Input Volunteers'!A331</f>
        <v>0</v>
      </c>
      <c r="B332" s="100"/>
      <c r="C332" s="20"/>
      <c r="D332" s="20"/>
      <c r="E332" s="20"/>
      <c r="F332" s="20"/>
      <c r="G332" s="20"/>
      <c r="H332" s="29">
        <f t="shared" si="16"/>
        <v>0</v>
      </c>
      <c r="I332" s="20">
        <f t="shared" si="15"/>
        <v>0</v>
      </c>
      <c r="J332" s="20"/>
      <c r="K332" s="20"/>
      <c r="L332" s="20"/>
      <c r="M332" s="20"/>
      <c r="N332" s="20"/>
      <c r="O332" s="20"/>
      <c r="P332" s="20"/>
      <c r="Q332" s="20"/>
      <c r="R332" s="20"/>
      <c r="S332" s="20"/>
      <c r="T332" s="20"/>
      <c r="U332" s="20"/>
      <c r="V332" s="20">
        <f t="shared" si="17"/>
        <v>0</v>
      </c>
      <c r="W332" s="20"/>
      <c r="AB332" s="20"/>
      <c r="AC332" s="20"/>
      <c r="AD332" s="20"/>
      <c r="AE332" s="20"/>
      <c r="AF332" s="20"/>
      <c r="AG332" s="20"/>
      <c r="AH332" s="20"/>
      <c r="AI332" s="20"/>
      <c r="AJ332" s="20"/>
      <c r="AK332" s="20"/>
      <c r="AL332" s="20"/>
      <c r="AM332" s="20"/>
      <c r="AN332" s="20"/>
      <c r="AO332" s="20"/>
      <c r="AP332" s="20"/>
      <c r="AQ332" s="89"/>
      <c r="AR332" s="89"/>
      <c r="AS332" s="162"/>
      <c r="AT332" s="162"/>
      <c r="AU332" s="162"/>
      <c r="AV332" s="28"/>
    </row>
    <row r="333" spans="1:48" x14ac:dyDescent="0.25">
      <c r="A333" s="101">
        <f>'Input Volunteers'!A332</f>
        <v>0</v>
      </c>
      <c r="B333" s="100"/>
      <c r="C333" s="20"/>
      <c r="D333" s="20"/>
      <c r="E333" s="20"/>
      <c r="F333" s="20"/>
      <c r="G333" s="20"/>
      <c r="H333" s="29">
        <f t="shared" si="16"/>
        <v>0</v>
      </c>
      <c r="I333" s="20">
        <f t="shared" si="15"/>
        <v>0</v>
      </c>
      <c r="J333" s="20"/>
      <c r="K333" s="20"/>
      <c r="L333" s="20"/>
      <c r="M333" s="20"/>
      <c r="N333" s="20"/>
      <c r="O333" s="20"/>
      <c r="P333" s="20"/>
      <c r="Q333" s="20"/>
      <c r="R333" s="20"/>
      <c r="S333" s="20"/>
      <c r="T333" s="20"/>
      <c r="U333" s="20"/>
      <c r="V333" s="20">
        <f t="shared" si="17"/>
        <v>0</v>
      </c>
      <c r="W333" s="20"/>
      <c r="AB333" s="20"/>
      <c r="AC333" s="20"/>
      <c r="AD333" s="20"/>
      <c r="AE333" s="20"/>
      <c r="AF333" s="20"/>
      <c r="AG333" s="20"/>
      <c r="AH333" s="20"/>
      <c r="AI333" s="20"/>
      <c r="AJ333" s="20"/>
      <c r="AK333" s="20"/>
      <c r="AL333" s="20"/>
      <c r="AM333" s="20"/>
      <c r="AN333" s="20"/>
      <c r="AO333" s="20"/>
      <c r="AP333" s="20"/>
      <c r="AQ333" s="89"/>
      <c r="AR333" s="89"/>
      <c r="AS333" s="162"/>
      <c r="AT333" s="162"/>
      <c r="AU333" s="162"/>
      <c r="AV333" s="28"/>
    </row>
    <row r="334" spans="1:48" x14ac:dyDescent="0.25">
      <c r="A334" s="101">
        <f>'Input Volunteers'!A333</f>
        <v>0</v>
      </c>
      <c r="B334" s="100"/>
      <c r="C334" s="20"/>
      <c r="D334" s="20"/>
      <c r="E334" s="20"/>
      <c r="F334" s="20"/>
      <c r="G334" s="20"/>
      <c r="H334" s="29">
        <f t="shared" si="16"/>
        <v>0</v>
      </c>
      <c r="I334" s="20">
        <f t="shared" si="15"/>
        <v>0</v>
      </c>
      <c r="J334" s="20"/>
      <c r="K334" s="20"/>
      <c r="L334" s="20"/>
      <c r="M334" s="20"/>
      <c r="N334" s="20"/>
      <c r="O334" s="20"/>
      <c r="P334" s="20"/>
      <c r="Q334" s="20"/>
      <c r="R334" s="20"/>
      <c r="S334" s="20"/>
      <c r="T334" s="20"/>
      <c r="U334" s="20"/>
      <c r="V334" s="20">
        <f t="shared" si="17"/>
        <v>0</v>
      </c>
      <c r="W334" s="20"/>
      <c r="AB334" s="20"/>
      <c r="AC334" s="20"/>
      <c r="AD334" s="20"/>
      <c r="AE334" s="20"/>
      <c r="AF334" s="20"/>
      <c r="AG334" s="20"/>
      <c r="AH334" s="20"/>
      <c r="AI334" s="20"/>
      <c r="AJ334" s="20"/>
      <c r="AK334" s="20"/>
      <c r="AL334" s="20"/>
      <c r="AM334" s="20"/>
      <c r="AN334" s="20"/>
      <c r="AO334" s="20"/>
      <c r="AP334" s="20"/>
      <c r="AQ334" s="89"/>
      <c r="AR334" s="89"/>
      <c r="AS334" s="162"/>
      <c r="AT334" s="162"/>
      <c r="AU334" s="162"/>
      <c r="AV334" s="28"/>
    </row>
    <row r="335" spans="1:48" x14ac:dyDescent="0.25">
      <c r="A335" s="101">
        <f>'Input Volunteers'!A334</f>
        <v>0</v>
      </c>
      <c r="B335" s="100"/>
      <c r="C335" s="20"/>
      <c r="D335" s="20"/>
      <c r="E335" s="20"/>
      <c r="F335" s="20"/>
      <c r="G335" s="20"/>
      <c r="H335" s="29">
        <f t="shared" si="16"/>
        <v>0</v>
      </c>
      <c r="I335" s="20">
        <f t="shared" si="15"/>
        <v>0</v>
      </c>
      <c r="J335" s="20"/>
      <c r="K335" s="20"/>
      <c r="L335" s="20"/>
      <c r="M335" s="20"/>
      <c r="N335" s="20"/>
      <c r="O335" s="20"/>
      <c r="P335" s="20"/>
      <c r="Q335" s="20"/>
      <c r="R335" s="20"/>
      <c r="S335" s="20"/>
      <c r="T335" s="20"/>
      <c r="U335" s="20"/>
      <c r="V335" s="20">
        <f t="shared" si="17"/>
        <v>0</v>
      </c>
      <c r="W335" s="20"/>
      <c r="AB335" s="20"/>
      <c r="AC335" s="20"/>
      <c r="AD335" s="20"/>
      <c r="AE335" s="20"/>
      <c r="AF335" s="20"/>
      <c r="AG335" s="20"/>
      <c r="AH335" s="20"/>
      <c r="AI335" s="20"/>
      <c r="AJ335" s="20"/>
      <c r="AK335" s="20"/>
      <c r="AL335" s="20"/>
      <c r="AM335" s="20"/>
      <c r="AN335" s="20"/>
      <c r="AO335" s="20"/>
      <c r="AP335" s="20"/>
      <c r="AQ335" s="89"/>
      <c r="AR335" s="89"/>
      <c r="AS335" s="162"/>
      <c r="AT335" s="162"/>
      <c r="AU335" s="162"/>
      <c r="AV335" s="28"/>
    </row>
    <row r="336" spans="1:48" x14ac:dyDescent="0.25">
      <c r="A336" s="101">
        <f>'Input Volunteers'!A335</f>
        <v>0</v>
      </c>
      <c r="B336" s="100"/>
      <c r="C336" s="20"/>
      <c r="D336" s="20"/>
      <c r="E336" s="20"/>
      <c r="F336" s="20"/>
      <c r="G336" s="20"/>
      <c r="H336" s="29">
        <f t="shared" si="16"/>
        <v>0</v>
      </c>
      <c r="I336" s="20">
        <f t="shared" si="15"/>
        <v>0</v>
      </c>
      <c r="J336" s="20"/>
      <c r="K336" s="20"/>
      <c r="L336" s="20"/>
      <c r="M336" s="20"/>
      <c r="N336" s="20"/>
      <c r="O336" s="20"/>
      <c r="P336" s="20"/>
      <c r="Q336" s="20"/>
      <c r="R336" s="20"/>
      <c r="S336" s="20"/>
      <c r="T336" s="20"/>
      <c r="U336" s="20"/>
      <c r="V336" s="20">
        <f t="shared" si="17"/>
        <v>0</v>
      </c>
      <c r="W336" s="20"/>
      <c r="AB336" s="20"/>
      <c r="AC336" s="20"/>
      <c r="AD336" s="20"/>
      <c r="AE336" s="20"/>
      <c r="AF336" s="20"/>
      <c r="AG336" s="20"/>
      <c r="AH336" s="20"/>
      <c r="AI336" s="20"/>
      <c r="AJ336" s="20"/>
      <c r="AK336" s="20"/>
      <c r="AL336" s="20"/>
      <c r="AM336" s="20"/>
      <c r="AN336" s="20"/>
      <c r="AO336" s="20"/>
      <c r="AP336" s="20"/>
      <c r="AQ336" s="89"/>
      <c r="AR336" s="89"/>
      <c r="AS336" s="162"/>
      <c r="AT336" s="162"/>
      <c r="AU336" s="162"/>
      <c r="AV336" s="28"/>
    </row>
    <row r="337" spans="1:48" x14ac:dyDescent="0.25">
      <c r="A337" s="101">
        <f>'Input Volunteers'!A336</f>
        <v>0</v>
      </c>
      <c r="B337" s="100"/>
      <c r="C337" s="20"/>
      <c r="D337" s="20"/>
      <c r="E337" s="20"/>
      <c r="F337" s="20"/>
      <c r="G337" s="20"/>
      <c r="H337" s="29">
        <f t="shared" si="16"/>
        <v>0</v>
      </c>
      <c r="I337" s="20">
        <f t="shared" si="15"/>
        <v>0</v>
      </c>
      <c r="J337" s="20"/>
      <c r="K337" s="20"/>
      <c r="L337" s="20"/>
      <c r="M337" s="20"/>
      <c r="N337" s="20"/>
      <c r="O337" s="20"/>
      <c r="P337" s="20"/>
      <c r="Q337" s="20"/>
      <c r="R337" s="20"/>
      <c r="S337" s="20"/>
      <c r="T337" s="20"/>
      <c r="U337" s="20"/>
      <c r="V337" s="20">
        <f t="shared" si="17"/>
        <v>0</v>
      </c>
      <c r="W337" s="20"/>
      <c r="AB337" s="20"/>
      <c r="AC337" s="20"/>
      <c r="AD337" s="20"/>
      <c r="AE337" s="20"/>
      <c r="AF337" s="20"/>
      <c r="AG337" s="20"/>
      <c r="AH337" s="20"/>
      <c r="AI337" s="20"/>
      <c r="AJ337" s="20"/>
      <c r="AK337" s="20"/>
      <c r="AL337" s="20"/>
      <c r="AM337" s="20"/>
      <c r="AN337" s="20"/>
      <c r="AO337" s="20"/>
      <c r="AP337" s="20"/>
      <c r="AQ337" s="89"/>
      <c r="AR337" s="89"/>
      <c r="AS337" s="162"/>
      <c r="AT337" s="162"/>
      <c r="AU337" s="162"/>
      <c r="AV337" s="28"/>
    </row>
    <row r="338" spans="1:48" x14ac:dyDescent="0.25">
      <c r="A338" s="101">
        <f>'Input Volunteers'!A337</f>
        <v>0</v>
      </c>
      <c r="B338" s="100"/>
      <c r="C338" s="20"/>
      <c r="D338" s="20"/>
      <c r="E338" s="20"/>
      <c r="F338" s="20"/>
      <c r="G338" s="20"/>
      <c r="H338" s="29">
        <f t="shared" si="16"/>
        <v>0</v>
      </c>
      <c r="I338" s="20">
        <f t="shared" si="15"/>
        <v>0</v>
      </c>
      <c r="J338" s="20"/>
      <c r="K338" s="20"/>
      <c r="L338" s="20"/>
      <c r="M338" s="20"/>
      <c r="N338" s="20"/>
      <c r="O338" s="20"/>
      <c r="P338" s="20"/>
      <c r="Q338" s="20"/>
      <c r="R338" s="20"/>
      <c r="S338" s="20"/>
      <c r="T338" s="20"/>
      <c r="U338" s="20"/>
      <c r="V338" s="20">
        <f t="shared" si="17"/>
        <v>0</v>
      </c>
      <c r="W338" s="20"/>
      <c r="AB338" s="20"/>
      <c r="AC338" s="20"/>
      <c r="AD338" s="20"/>
      <c r="AE338" s="20"/>
      <c r="AF338" s="20"/>
      <c r="AG338" s="20"/>
      <c r="AH338" s="20"/>
      <c r="AI338" s="20"/>
      <c r="AJ338" s="20"/>
      <c r="AK338" s="20"/>
      <c r="AL338" s="20"/>
      <c r="AM338" s="20"/>
      <c r="AN338" s="20"/>
      <c r="AO338" s="20"/>
      <c r="AP338" s="20"/>
      <c r="AQ338" s="89"/>
      <c r="AR338" s="89"/>
      <c r="AS338" s="162"/>
      <c r="AT338" s="162"/>
      <c r="AU338" s="162"/>
      <c r="AV338" s="28"/>
    </row>
    <row r="339" spans="1:48" x14ac:dyDescent="0.25">
      <c r="A339" s="101">
        <f>'Input Volunteers'!A338</f>
        <v>0</v>
      </c>
      <c r="B339" s="100"/>
      <c r="C339" s="20"/>
      <c r="D339" s="20"/>
      <c r="E339" s="20"/>
      <c r="F339" s="20"/>
      <c r="G339" s="20"/>
      <c r="H339" s="29">
        <f t="shared" si="16"/>
        <v>0</v>
      </c>
      <c r="I339" s="20">
        <f t="shared" si="15"/>
        <v>0</v>
      </c>
      <c r="J339" s="20"/>
      <c r="K339" s="20"/>
      <c r="L339" s="20"/>
      <c r="M339" s="20"/>
      <c r="N339" s="20"/>
      <c r="O339" s="20"/>
      <c r="P339" s="20"/>
      <c r="Q339" s="20"/>
      <c r="R339" s="20"/>
      <c r="S339" s="20"/>
      <c r="T339" s="20"/>
      <c r="U339" s="20"/>
      <c r="V339" s="20">
        <f t="shared" si="17"/>
        <v>0</v>
      </c>
      <c r="W339" s="20"/>
      <c r="AB339" s="20"/>
      <c r="AC339" s="20"/>
      <c r="AD339" s="20"/>
      <c r="AE339" s="20"/>
      <c r="AF339" s="20"/>
      <c r="AG339" s="20"/>
      <c r="AH339" s="20"/>
      <c r="AI339" s="20"/>
      <c r="AJ339" s="20"/>
      <c r="AK339" s="20"/>
      <c r="AL339" s="20"/>
      <c r="AM339" s="20"/>
      <c r="AN339" s="20"/>
      <c r="AO339" s="20"/>
      <c r="AP339" s="20"/>
      <c r="AQ339" s="89"/>
      <c r="AR339" s="89"/>
      <c r="AS339" s="162"/>
      <c r="AT339" s="162"/>
      <c r="AU339" s="162"/>
      <c r="AV339" s="28"/>
    </row>
    <row r="340" spans="1:48" x14ac:dyDescent="0.25">
      <c r="A340" s="101">
        <f>'Input Volunteers'!A339</f>
        <v>0</v>
      </c>
      <c r="B340" s="100"/>
      <c r="C340" s="20"/>
      <c r="D340" s="20"/>
      <c r="E340" s="20"/>
      <c r="F340" s="20"/>
      <c r="G340" s="20"/>
      <c r="H340" s="29">
        <f t="shared" si="16"/>
        <v>0</v>
      </c>
      <c r="I340" s="20">
        <f t="shared" si="15"/>
        <v>0</v>
      </c>
      <c r="J340" s="20"/>
      <c r="K340" s="20"/>
      <c r="L340" s="20"/>
      <c r="M340" s="20"/>
      <c r="N340" s="20"/>
      <c r="O340" s="20"/>
      <c r="P340" s="20"/>
      <c r="Q340" s="20"/>
      <c r="R340" s="20"/>
      <c r="S340" s="20"/>
      <c r="T340" s="20"/>
      <c r="U340" s="20"/>
      <c r="V340" s="20">
        <f t="shared" si="17"/>
        <v>0</v>
      </c>
      <c r="W340" s="20"/>
      <c r="AB340" s="20"/>
      <c r="AC340" s="20"/>
      <c r="AD340" s="20"/>
      <c r="AE340" s="20"/>
      <c r="AF340" s="20"/>
      <c r="AG340" s="20"/>
      <c r="AH340" s="20"/>
      <c r="AI340" s="20"/>
      <c r="AJ340" s="20"/>
      <c r="AK340" s="20"/>
      <c r="AL340" s="20"/>
      <c r="AM340" s="20"/>
      <c r="AN340" s="20"/>
      <c r="AO340" s="20"/>
      <c r="AP340" s="20"/>
      <c r="AQ340" s="89"/>
      <c r="AR340" s="89"/>
      <c r="AS340" s="162"/>
      <c r="AT340" s="162"/>
      <c r="AU340" s="162"/>
      <c r="AV340" s="28"/>
    </row>
    <row r="341" spans="1:48" x14ac:dyDescent="0.25">
      <c r="A341" s="101">
        <f>'Input Volunteers'!A340</f>
        <v>0</v>
      </c>
      <c r="B341" s="100"/>
      <c r="C341" s="20"/>
      <c r="D341" s="20"/>
      <c r="E341" s="20"/>
      <c r="F341" s="20"/>
      <c r="G341" s="20"/>
      <c r="H341" s="29">
        <f t="shared" si="16"/>
        <v>0</v>
      </c>
      <c r="I341" s="20">
        <f t="shared" si="15"/>
        <v>0</v>
      </c>
      <c r="J341" s="20"/>
      <c r="K341" s="20"/>
      <c r="L341" s="20"/>
      <c r="M341" s="20"/>
      <c r="N341" s="20"/>
      <c r="O341" s="20"/>
      <c r="P341" s="20"/>
      <c r="Q341" s="20"/>
      <c r="R341" s="20"/>
      <c r="S341" s="20"/>
      <c r="T341" s="20"/>
      <c r="U341" s="20"/>
      <c r="V341" s="20">
        <f t="shared" si="17"/>
        <v>0</v>
      </c>
      <c r="W341" s="20"/>
      <c r="AB341" s="20"/>
      <c r="AC341" s="20"/>
      <c r="AD341" s="20"/>
      <c r="AE341" s="20"/>
      <c r="AF341" s="20"/>
      <c r="AG341" s="20"/>
      <c r="AH341" s="20"/>
      <c r="AI341" s="20"/>
      <c r="AJ341" s="20"/>
      <c r="AK341" s="20"/>
      <c r="AL341" s="20"/>
      <c r="AM341" s="20"/>
      <c r="AN341" s="20"/>
      <c r="AO341" s="20"/>
      <c r="AP341" s="20"/>
      <c r="AQ341" s="89"/>
      <c r="AR341" s="89"/>
      <c r="AS341" s="162"/>
      <c r="AT341" s="162"/>
      <c r="AU341" s="162"/>
      <c r="AV341" s="28"/>
    </row>
    <row r="342" spans="1:48" x14ac:dyDescent="0.25">
      <c r="A342" s="101">
        <f>'Input Volunteers'!A341</f>
        <v>0</v>
      </c>
      <c r="B342" s="100"/>
      <c r="C342" s="20"/>
      <c r="D342" s="20"/>
      <c r="E342" s="20"/>
      <c r="F342" s="20"/>
      <c r="G342" s="20"/>
      <c r="H342" s="29">
        <f t="shared" si="16"/>
        <v>0</v>
      </c>
      <c r="I342" s="20">
        <f t="shared" si="15"/>
        <v>0</v>
      </c>
      <c r="J342" s="20"/>
      <c r="K342" s="20"/>
      <c r="L342" s="20"/>
      <c r="M342" s="20"/>
      <c r="N342" s="20"/>
      <c r="O342" s="20"/>
      <c r="P342" s="20"/>
      <c r="Q342" s="20"/>
      <c r="R342" s="20"/>
      <c r="S342" s="20"/>
      <c r="T342" s="20"/>
      <c r="U342" s="20"/>
      <c r="V342" s="20">
        <f t="shared" si="17"/>
        <v>0</v>
      </c>
      <c r="W342" s="20"/>
      <c r="AB342" s="20"/>
      <c r="AC342" s="20"/>
      <c r="AD342" s="20"/>
      <c r="AE342" s="20"/>
      <c r="AF342" s="20"/>
      <c r="AG342" s="20"/>
      <c r="AH342" s="20"/>
      <c r="AI342" s="20"/>
      <c r="AJ342" s="20"/>
      <c r="AK342" s="20"/>
      <c r="AL342" s="20"/>
      <c r="AM342" s="20"/>
      <c r="AN342" s="20"/>
      <c r="AO342" s="20"/>
      <c r="AP342" s="20"/>
      <c r="AQ342" s="89"/>
      <c r="AR342" s="89"/>
      <c r="AS342" s="162"/>
      <c r="AT342" s="162"/>
      <c r="AU342" s="162"/>
      <c r="AV342" s="28"/>
    </row>
    <row r="343" spans="1:48" x14ac:dyDescent="0.25">
      <c r="A343" s="101">
        <f>'Input Volunteers'!A342</f>
        <v>0</v>
      </c>
      <c r="B343" s="100"/>
      <c r="C343" s="20"/>
      <c r="D343" s="20"/>
      <c r="E343" s="20"/>
      <c r="F343" s="20"/>
      <c r="G343" s="20"/>
      <c r="H343" s="29">
        <f t="shared" si="16"/>
        <v>0</v>
      </c>
      <c r="I343" s="20">
        <f t="shared" si="15"/>
        <v>0</v>
      </c>
      <c r="J343" s="20"/>
      <c r="K343" s="20"/>
      <c r="L343" s="20"/>
      <c r="M343" s="20"/>
      <c r="N343" s="20"/>
      <c r="O343" s="20"/>
      <c r="P343" s="20"/>
      <c r="Q343" s="20"/>
      <c r="R343" s="20"/>
      <c r="S343" s="20"/>
      <c r="T343" s="20"/>
      <c r="U343" s="20"/>
      <c r="V343" s="20">
        <f t="shared" si="17"/>
        <v>0</v>
      </c>
      <c r="W343" s="20"/>
      <c r="AB343" s="20"/>
      <c r="AC343" s="20"/>
      <c r="AD343" s="20"/>
      <c r="AE343" s="20"/>
      <c r="AF343" s="20"/>
      <c r="AG343" s="20"/>
      <c r="AH343" s="20"/>
      <c r="AI343" s="20"/>
      <c r="AJ343" s="20"/>
      <c r="AK343" s="20"/>
      <c r="AL343" s="20"/>
      <c r="AM343" s="20"/>
      <c r="AN343" s="20"/>
      <c r="AO343" s="20"/>
      <c r="AP343" s="20"/>
      <c r="AQ343" s="89"/>
      <c r="AR343" s="89"/>
      <c r="AS343" s="162"/>
      <c r="AT343" s="162"/>
      <c r="AU343" s="162"/>
      <c r="AV343" s="28"/>
    </row>
    <row r="344" spans="1:48" x14ac:dyDescent="0.25">
      <c r="A344" s="101">
        <f>'Input Volunteers'!A343</f>
        <v>0</v>
      </c>
      <c r="B344" s="100"/>
      <c r="C344" s="20"/>
      <c r="D344" s="20"/>
      <c r="E344" s="20"/>
      <c r="F344" s="20"/>
      <c r="G344" s="20"/>
      <c r="H344" s="29">
        <f t="shared" si="16"/>
        <v>0</v>
      </c>
      <c r="I344" s="20">
        <f t="shared" si="15"/>
        <v>0</v>
      </c>
      <c r="J344" s="20"/>
      <c r="K344" s="20"/>
      <c r="L344" s="20"/>
      <c r="M344" s="20"/>
      <c r="N344" s="20"/>
      <c r="O344" s="20"/>
      <c r="P344" s="20"/>
      <c r="Q344" s="20"/>
      <c r="R344" s="20"/>
      <c r="S344" s="20"/>
      <c r="T344" s="20"/>
      <c r="U344" s="20"/>
      <c r="V344" s="20">
        <f t="shared" si="17"/>
        <v>0</v>
      </c>
      <c r="W344" s="20"/>
      <c r="AB344" s="20"/>
      <c r="AC344" s="20"/>
      <c r="AD344" s="20"/>
      <c r="AE344" s="20"/>
      <c r="AF344" s="20"/>
      <c r="AG344" s="20"/>
      <c r="AH344" s="20"/>
      <c r="AI344" s="20"/>
      <c r="AJ344" s="20"/>
      <c r="AK344" s="20"/>
      <c r="AL344" s="20"/>
      <c r="AM344" s="20"/>
      <c r="AN344" s="20"/>
      <c r="AO344" s="20"/>
      <c r="AP344" s="20"/>
      <c r="AQ344" s="89"/>
      <c r="AR344" s="89"/>
      <c r="AS344" s="162"/>
      <c r="AT344" s="162"/>
      <c r="AU344" s="162"/>
      <c r="AV344" s="28"/>
    </row>
    <row r="345" spans="1:48" x14ac:dyDescent="0.25">
      <c r="A345" s="101">
        <f>'Input Volunteers'!A344</f>
        <v>0</v>
      </c>
      <c r="B345" s="100"/>
      <c r="C345" s="20"/>
      <c r="D345" s="20"/>
      <c r="E345" s="20"/>
      <c r="F345" s="20"/>
      <c r="G345" s="20"/>
      <c r="H345" s="29">
        <f t="shared" si="16"/>
        <v>0</v>
      </c>
      <c r="I345" s="20">
        <f t="shared" si="15"/>
        <v>0</v>
      </c>
      <c r="J345" s="20"/>
      <c r="K345" s="20"/>
      <c r="L345" s="20"/>
      <c r="M345" s="20"/>
      <c r="N345" s="20"/>
      <c r="O345" s="20"/>
      <c r="P345" s="20"/>
      <c r="Q345" s="20"/>
      <c r="R345" s="20"/>
      <c r="S345" s="20"/>
      <c r="T345" s="20"/>
      <c r="U345" s="20"/>
      <c r="V345" s="20">
        <f t="shared" si="17"/>
        <v>0</v>
      </c>
      <c r="W345" s="20"/>
      <c r="AB345" s="20"/>
      <c r="AC345" s="20"/>
      <c r="AD345" s="20"/>
      <c r="AE345" s="20"/>
      <c r="AF345" s="20"/>
      <c r="AG345" s="20"/>
      <c r="AH345" s="20"/>
      <c r="AI345" s="20"/>
      <c r="AJ345" s="20"/>
      <c r="AK345" s="20"/>
      <c r="AL345" s="20"/>
      <c r="AM345" s="20"/>
      <c r="AN345" s="20"/>
      <c r="AO345" s="20"/>
      <c r="AP345" s="20"/>
      <c r="AQ345" s="89"/>
      <c r="AR345" s="89"/>
      <c r="AS345" s="162"/>
      <c r="AT345" s="162"/>
      <c r="AU345" s="162"/>
      <c r="AV345" s="28"/>
    </row>
    <row r="346" spans="1:48" x14ac:dyDescent="0.25">
      <c r="A346" s="101">
        <f>'Input Volunteers'!A345</f>
        <v>0</v>
      </c>
      <c r="B346" s="100"/>
      <c r="C346" s="20"/>
      <c r="D346" s="20"/>
      <c r="E346" s="20"/>
      <c r="F346" s="20"/>
      <c r="G346" s="20"/>
      <c r="H346" s="29">
        <f t="shared" si="16"/>
        <v>0</v>
      </c>
      <c r="I346" s="20">
        <f t="shared" si="15"/>
        <v>0</v>
      </c>
      <c r="J346" s="20"/>
      <c r="K346" s="20"/>
      <c r="L346" s="20"/>
      <c r="M346" s="20"/>
      <c r="N346" s="20"/>
      <c r="O346" s="20"/>
      <c r="P346" s="20"/>
      <c r="Q346" s="20"/>
      <c r="R346" s="20"/>
      <c r="S346" s="20"/>
      <c r="T346" s="20"/>
      <c r="U346" s="20"/>
      <c r="V346" s="20">
        <f t="shared" si="17"/>
        <v>0</v>
      </c>
      <c r="W346" s="20"/>
      <c r="AB346" s="20"/>
      <c r="AC346" s="20"/>
      <c r="AD346" s="20"/>
      <c r="AE346" s="20"/>
      <c r="AF346" s="20"/>
      <c r="AG346" s="20"/>
      <c r="AH346" s="20"/>
      <c r="AI346" s="20"/>
      <c r="AJ346" s="20"/>
      <c r="AK346" s="20"/>
      <c r="AL346" s="20"/>
      <c r="AM346" s="20"/>
      <c r="AN346" s="20"/>
      <c r="AO346" s="20"/>
      <c r="AP346" s="20"/>
      <c r="AQ346" s="89"/>
      <c r="AR346" s="89"/>
      <c r="AS346" s="162"/>
      <c r="AT346" s="162"/>
      <c r="AU346" s="162"/>
      <c r="AV346" s="28"/>
    </row>
    <row r="347" spans="1:48" x14ac:dyDescent="0.25">
      <c r="A347" s="101">
        <f>'Input Volunteers'!A346</f>
        <v>0</v>
      </c>
      <c r="B347" s="100"/>
      <c r="C347" s="20"/>
      <c r="D347" s="20"/>
      <c r="E347" s="20"/>
      <c r="F347" s="20"/>
      <c r="G347" s="20"/>
      <c r="H347" s="29">
        <f t="shared" si="16"/>
        <v>0</v>
      </c>
      <c r="I347" s="20">
        <f t="shared" si="15"/>
        <v>0</v>
      </c>
      <c r="J347" s="20"/>
      <c r="K347" s="20"/>
      <c r="L347" s="20"/>
      <c r="M347" s="20"/>
      <c r="N347" s="20"/>
      <c r="O347" s="20"/>
      <c r="P347" s="20"/>
      <c r="Q347" s="20"/>
      <c r="R347" s="20"/>
      <c r="S347" s="20"/>
      <c r="T347" s="20"/>
      <c r="U347" s="20"/>
      <c r="V347" s="20">
        <f t="shared" si="17"/>
        <v>0</v>
      </c>
      <c r="W347" s="20"/>
      <c r="AB347" s="20"/>
      <c r="AC347" s="20"/>
      <c r="AD347" s="20"/>
      <c r="AE347" s="20"/>
      <c r="AF347" s="20"/>
      <c r="AG347" s="20"/>
      <c r="AH347" s="20"/>
      <c r="AI347" s="20"/>
      <c r="AJ347" s="20"/>
      <c r="AK347" s="20"/>
      <c r="AL347" s="20"/>
      <c r="AM347" s="20"/>
      <c r="AN347" s="20"/>
      <c r="AO347" s="20"/>
      <c r="AP347" s="20"/>
      <c r="AQ347" s="89"/>
      <c r="AR347" s="89"/>
      <c r="AS347" s="162"/>
      <c r="AT347" s="162"/>
      <c r="AU347" s="162"/>
      <c r="AV347" s="28"/>
    </row>
    <row r="348" spans="1:48" x14ac:dyDescent="0.25">
      <c r="A348" s="101">
        <f>'Input Volunteers'!A347</f>
        <v>0</v>
      </c>
      <c r="B348" s="100"/>
      <c r="C348" s="20"/>
      <c r="D348" s="20"/>
      <c r="E348" s="20"/>
      <c r="F348" s="20"/>
      <c r="G348" s="20"/>
      <c r="H348" s="29">
        <f t="shared" si="16"/>
        <v>0</v>
      </c>
      <c r="I348" s="20">
        <f t="shared" si="15"/>
        <v>0</v>
      </c>
      <c r="J348" s="20"/>
      <c r="K348" s="20"/>
      <c r="L348" s="20"/>
      <c r="M348" s="20"/>
      <c r="N348" s="20"/>
      <c r="O348" s="20"/>
      <c r="P348" s="20"/>
      <c r="Q348" s="20"/>
      <c r="R348" s="20"/>
      <c r="S348" s="20"/>
      <c r="T348" s="20"/>
      <c r="U348" s="20"/>
      <c r="V348" s="20">
        <f t="shared" si="17"/>
        <v>0</v>
      </c>
      <c r="W348" s="20"/>
      <c r="AB348" s="20"/>
      <c r="AC348" s="20"/>
      <c r="AD348" s="20"/>
      <c r="AE348" s="20"/>
      <c r="AF348" s="20"/>
      <c r="AG348" s="20"/>
      <c r="AH348" s="20"/>
      <c r="AI348" s="20"/>
      <c r="AJ348" s="20"/>
      <c r="AK348" s="20"/>
      <c r="AL348" s="20"/>
      <c r="AM348" s="20"/>
      <c r="AN348" s="20"/>
      <c r="AO348" s="20"/>
      <c r="AP348" s="20"/>
      <c r="AQ348" s="89"/>
      <c r="AR348" s="89"/>
      <c r="AS348" s="162"/>
      <c r="AT348" s="162"/>
      <c r="AU348" s="162"/>
      <c r="AV348" s="28"/>
    </row>
    <row r="349" spans="1:48" x14ac:dyDescent="0.25">
      <c r="A349" s="101">
        <f>'Input Volunteers'!A348</f>
        <v>0</v>
      </c>
      <c r="B349" s="100"/>
      <c r="C349" s="20"/>
      <c r="D349" s="20"/>
      <c r="E349" s="20"/>
      <c r="F349" s="20"/>
      <c r="G349" s="20"/>
      <c r="H349" s="29">
        <f t="shared" si="16"/>
        <v>0</v>
      </c>
      <c r="I349" s="20">
        <f t="shared" si="15"/>
        <v>0</v>
      </c>
      <c r="J349" s="20"/>
      <c r="K349" s="20"/>
      <c r="L349" s="20"/>
      <c r="M349" s="20"/>
      <c r="N349" s="20"/>
      <c r="O349" s="20"/>
      <c r="P349" s="20"/>
      <c r="Q349" s="20"/>
      <c r="R349" s="20"/>
      <c r="S349" s="20"/>
      <c r="T349" s="20"/>
      <c r="U349" s="20"/>
      <c r="V349" s="20">
        <f t="shared" si="17"/>
        <v>0</v>
      </c>
      <c r="W349" s="20"/>
      <c r="AB349" s="20"/>
      <c r="AC349" s="20"/>
      <c r="AD349" s="20"/>
      <c r="AE349" s="20"/>
      <c r="AF349" s="20"/>
      <c r="AG349" s="20"/>
      <c r="AH349" s="20"/>
      <c r="AI349" s="20"/>
      <c r="AJ349" s="20"/>
      <c r="AK349" s="20"/>
      <c r="AL349" s="20"/>
      <c r="AM349" s="20"/>
      <c r="AN349" s="20"/>
      <c r="AO349" s="20"/>
      <c r="AP349" s="20"/>
      <c r="AQ349" s="89"/>
      <c r="AR349" s="89"/>
      <c r="AS349" s="162"/>
      <c r="AT349" s="162"/>
      <c r="AU349" s="162"/>
      <c r="AV349" s="28"/>
    </row>
    <row r="350" spans="1:48" x14ac:dyDescent="0.25">
      <c r="A350" s="101">
        <f>'Input Volunteers'!A349</f>
        <v>0</v>
      </c>
      <c r="B350" s="100"/>
      <c r="C350" s="20"/>
      <c r="D350" s="20"/>
      <c r="E350" s="20"/>
      <c r="F350" s="20"/>
      <c r="G350" s="20"/>
      <c r="H350" s="29">
        <f t="shared" si="16"/>
        <v>0</v>
      </c>
      <c r="I350" s="20">
        <f t="shared" si="15"/>
        <v>0</v>
      </c>
      <c r="J350" s="20"/>
      <c r="K350" s="20"/>
      <c r="L350" s="20"/>
      <c r="M350" s="20"/>
      <c r="N350" s="20"/>
      <c r="O350" s="20"/>
      <c r="P350" s="20"/>
      <c r="Q350" s="20"/>
      <c r="R350" s="20"/>
      <c r="S350" s="20"/>
      <c r="T350" s="20"/>
      <c r="U350" s="20"/>
      <c r="V350" s="20">
        <f t="shared" si="17"/>
        <v>0</v>
      </c>
      <c r="W350" s="20"/>
      <c r="AB350" s="20"/>
      <c r="AC350" s="20"/>
      <c r="AD350" s="20"/>
      <c r="AE350" s="20"/>
      <c r="AF350" s="20"/>
      <c r="AG350" s="20"/>
      <c r="AH350" s="20"/>
      <c r="AI350" s="20"/>
      <c r="AJ350" s="20"/>
      <c r="AK350" s="20"/>
      <c r="AL350" s="20"/>
      <c r="AM350" s="20"/>
      <c r="AN350" s="20"/>
      <c r="AO350" s="20"/>
      <c r="AP350" s="20"/>
      <c r="AQ350" s="89"/>
      <c r="AR350" s="89"/>
      <c r="AS350" s="162"/>
      <c r="AT350" s="162"/>
      <c r="AU350" s="162"/>
      <c r="AV350" s="28"/>
    </row>
    <row r="351" spans="1:48" x14ac:dyDescent="0.25">
      <c r="A351" s="101">
        <f>'Input Volunteers'!A350</f>
        <v>0</v>
      </c>
      <c r="B351" s="100"/>
      <c r="C351" s="20"/>
      <c r="D351" s="20"/>
      <c r="E351" s="20"/>
      <c r="F351" s="20"/>
      <c r="G351" s="20"/>
      <c r="H351" s="29">
        <f t="shared" si="16"/>
        <v>0</v>
      </c>
      <c r="I351" s="20">
        <f t="shared" si="15"/>
        <v>0</v>
      </c>
      <c r="J351" s="20"/>
      <c r="K351" s="20"/>
      <c r="L351" s="20"/>
      <c r="M351" s="20"/>
      <c r="N351" s="20"/>
      <c r="O351" s="20"/>
      <c r="P351" s="20"/>
      <c r="Q351" s="20"/>
      <c r="R351" s="20"/>
      <c r="S351" s="20"/>
      <c r="T351" s="20"/>
      <c r="U351" s="20"/>
      <c r="V351" s="20">
        <f t="shared" si="17"/>
        <v>0</v>
      </c>
      <c r="W351" s="20"/>
      <c r="AB351" s="20"/>
      <c r="AC351" s="20"/>
      <c r="AD351" s="20"/>
      <c r="AE351" s="20"/>
      <c r="AF351" s="20"/>
      <c r="AG351" s="20"/>
      <c r="AH351" s="20"/>
      <c r="AI351" s="20"/>
      <c r="AJ351" s="20"/>
      <c r="AK351" s="20"/>
      <c r="AL351" s="20"/>
      <c r="AM351" s="20"/>
      <c r="AN351" s="20"/>
      <c r="AO351" s="20"/>
      <c r="AP351" s="20"/>
      <c r="AQ351" s="89"/>
      <c r="AR351" s="89"/>
      <c r="AS351" s="162"/>
      <c r="AT351" s="162"/>
      <c r="AU351" s="162"/>
      <c r="AV351" s="28"/>
    </row>
    <row r="352" spans="1:48" x14ac:dyDescent="0.25">
      <c r="A352" s="101">
        <f>'Input Volunteers'!A351</f>
        <v>0</v>
      </c>
      <c r="B352" s="100"/>
      <c r="C352" s="20"/>
      <c r="D352" s="20"/>
      <c r="E352" s="20"/>
      <c r="F352" s="20"/>
      <c r="G352" s="20"/>
      <c r="H352" s="29">
        <f t="shared" si="16"/>
        <v>0</v>
      </c>
      <c r="I352" s="20">
        <f t="shared" si="15"/>
        <v>0</v>
      </c>
      <c r="J352" s="20"/>
      <c r="K352" s="20"/>
      <c r="L352" s="20"/>
      <c r="M352" s="20"/>
      <c r="N352" s="20"/>
      <c r="O352" s="20"/>
      <c r="P352" s="20"/>
      <c r="Q352" s="20"/>
      <c r="R352" s="20"/>
      <c r="S352" s="20"/>
      <c r="T352" s="20"/>
      <c r="U352" s="20"/>
      <c r="V352" s="20">
        <f t="shared" si="17"/>
        <v>0</v>
      </c>
      <c r="W352" s="20"/>
      <c r="AB352" s="20"/>
      <c r="AC352" s="20"/>
      <c r="AD352" s="20"/>
      <c r="AE352" s="20"/>
      <c r="AF352" s="20"/>
      <c r="AG352" s="20"/>
      <c r="AH352" s="20"/>
      <c r="AI352" s="20"/>
      <c r="AJ352" s="20"/>
      <c r="AK352" s="20"/>
      <c r="AL352" s="20"/>
      <c r="AM352" s="20"/>
      <c r="AN352" s="20"/>
      <c r="AO352" s="20"/>
      <c r="AP352" s="20"/>
      <c r="AQ352" s="89"/>
      <c r="AR352" s="89"/>
      <c r="AS352" s="162"/>
      <c r="AT352" s="162"/>
      <c r="AU352" s="162"/>
      <c r="AV352" s="28"/>
    </row>
    <row r="353" spans="1:48" x14ac:dyDescent="0.25">
      <c r="A353" s="101">
        <f>'Input Volunteers'!A352</f>
        <v>0</v>
      </c>
      <c r="B353" s="100"/>
      <c r="C353" s="20"/>
      <c r="D353" s="20"/>
      <c r="E353" s="20"/>
      <c r="F353" s="20"/>
      <c r="G353" s="20"/>
      <c r="H353" s="29">
        <f t="shared" si="16"/>
        <v>0</v>
      </c>
      <c r="I353" s="20">
        <f t="shared" si="15"/>
        <v>0</v>
      </c>
      <c r="J353" s="20"/>
      <c r="K353" s="20"/>
      <c r="L353" s="20"/>
      <c r="M353" s="20"/>
      <c r="N353" s="20"/>
      <c r="O353" s="20"/>
      <c r="P353" s="20"/>
      <c r="Q353" s="20"/>
      <c r="R353" s="20"/>
      <c r="S353" s="20"/>
      <c r="T353" s="20"/>
      <c r="U353" s="20"/>
      <c r="V353" s="20">
        <f t="shared" si="17"/>
        <v>0</v>
      </c>
      <c r="W353" s="20"/>
      <c r="AB353" s="20"/>
      <c r="AC353" s="20"/>
      <c r="AD353" s="20"/>
      <c r="AE353" s="20"/>
      <c r="AF353" s="20"/>
      <c r="AG353" s="20"/>
      <c r="AH353" s="20"/>
      <c r="AI353" s="20"/>
      <c r="AJ353" s="20"/>
      <c r="AK353" s="20"/>
      <c r="AL353" s="20"/>
      <c r="AM353" s="20"/>
      <c r="AN353" s="20"/>
      <c r="AO353" s="20"/>
      <c r="AP353" s="20"/>
      <c r="AQ353" s="89"/>
      <c r="AR353" s="89"/>
      <c r="AS353" s="162"/>
      <c r="AT353" s="162"/>
      <c r="AU353" s="162"/>
      <c r="AV353" s="28"/>
    </row>
    <row r="354" spans="1:48" x14ac:dyDescent="0.25">
      <c r="A354" s="101">
        <f>'Input Volunteers'!A353</f>
        <v>0</v>
      </c>
      <c r="B354" s="100"/>
      <c r="C354" s="20"/>
      <c r="D354" s="20"/>
      <c r="E354" s="20"/>
      <c r="F354" s="20"/>
      <c r="G354" s="20"/>
      <c r="H354" s="29">
        <f t="shared" si="16"/>
        <v>0</v>
      </c>
      <c r="I354" s="20">
        <f t="shared" si="15"/>
        <v>0</v>
      </c>
      <c r="J354" s="20"/>
      <c r="K354" s="20"/>
      <c r="L354" s="20"/>
      <c r="M354" s="20"/>
      <c r="N354" s="20"/>
      <c r="O354" s="20"/>
      <c r="P354" s="20"/>
      <c r="Q354" s="20"/>
      <c r="R354" s="20"/>
      <c r="S354" s="20"/>
      <c r="T354" s="20"/>
      <c r="U354" s="20"/>
      <c r="V354" s="20">
        <f t="shared" si="17"/>
        <v>0</v>
      </c>
      <c r="W354" s="20"/>
      <c r="AB354" s="20"/>
      <c r="AC354" s="20"/>
      <c r="AD354" s="20"/>
      <c r="AE354" s="20"/>
      <c r="AF354" s="20"/>
      <c r="AG354" s="20"/>
      <c r="AH354" s="20"/>
      <c r="AI354" s="20"/>
      <c r="AJ354" s="20"/>
      <c r="AK354" s="20"/>
      <c r="AL354" s="20"/>
      <c r="AM354" s="20"/>
      <c r="AN354" s="20"/>
      <c r="AO354" s="20"/>
      <c r="AP354" s="20"/>
      <c r="AQ354" s="89"/>
      <c r="AR354" s="89"/>
      <c r="AS354" s="162"/>
      <c r="AT354" s="162"/>
      <c r="AU354" s="162"/>
      <c r="AV354" s="28"/>
    </row>
    <row r="355" spans="1:48" x14ac:dyDescent="0.25">
      <c r="A355" s="101">
        <f>'Input Volunteers'!A354</f>
        <v>0</v>
      </c>
      <c r="B355" s="100"/>
      <c r="C355" s="20"/>
      <c r="D355" s="20"/>
      <c r="E355" s="20"/>
      <c r="F355" s="20"/>
      <c r="G355" s="20"/>
      <c r="H355" s="29">
        <f t="shared" si="16"/>
        <v>0</v>
      </c>
      <c r="I355" s="20">
        <f t="shared" si="15"/>
        <v>0</v>
      </c>
      <c r="J355" s="20"/>
      <c r="K355" s="20"/>
      <c r="L355" s="20"/>
      <c r="M355" s="20"/>
      <c r="N355" s="20"/>
      <c r="O355" s="20"/>
      <c r="P355" s="20"/>
      <c r="Q355" s="20"/>
      <c r="R355" s="20"/>
      <c r="S355" s="20"/>
      <c r="T355" s="20"/>
      <c r="U355" s="20"/>
      <c r="V355" s="20">
        <f t="shared" si="17"/>
        <v>0</v>
      </c>
      <c r="W355" s="20"/>
      <c r="AB355" s="20"/>
      <c r="AC355" s="20"/>
      <c r="AD355" s="20"/>
      <c r="AE355" s="20"/>
      <c r="AF355" s="20"/>
      <c r="AG355" s="20"/>
      <c r="AH355" s="20"/>
      <c r="AI355" s="20"/>
      <c r="AJ355" s="20"/>
      <c r="AK355" s="20"/>
      <c r="AL355" s="20"/>
      <c r="AM355" s="20"/>
      <c r="AN355" s="20"/>
      <c r="AO355" s="20"/>
      <c r="AP355" s="20"/>
      <c r="AQ355" s="89"/>
      <c r="AR355" s="89"/>
      <c r="AS355" s="162"/>
      <c r="AT355" s="162"/>
      <c r="AU355" s="162"/>
      <c r="AV355" s="28"/>
    </row>
    <row r="356" spans="1:48" x14ac:dyDescent="0.25">
      <c r="A356" s="101">
        <f>'Input Volunteers'!A355</f>
        <v>0</v>
      </c>
      <c r="B356" s="100"/>
      <c r="C356" s="20"/>
      <c r="D356" s="20"/>
      <c r="E356" s="20"/>
      <c r="F356" s="20"/>
      <c r="G356" s="20"/>
      <c r="H356" s="29">
        <f t="shared" si="16"/>
        <v>0</v>
      </c>
      <c r="I356" s="20">
        <f t="shared" si="15"/>
        <v>0</v>
      </c>
      <c r="J356" s="20"/>
      <c r="K356" s="20"/>
      <c r="L356" s="20"/>
      <c r="M356" s="20"/>
      <c r="N356" s="20"/>
      <c r="O356" s="20"/>
      <c r="P356" s="20"/>
      <c r="Q356" s="20"/>
      <c r="R356" s="20"/>
      <c r="S356" s="20"/>
      <c r="T356" s="20"/>
      <c r="U356" s="20"/>
      <c r="V356" s="20">
        <f t="shared" si="17"/>
        <v>0</v>
      </c>
      <c r="W356" s="20"/>
      <c r="AB356" s="20"/>
      <c r="AC356" s="20"/>
      <c r="AD356" s="20"/>
      <c r="AE356" s="20"/>
      <c r="AF356" s="20"/>
      <c r="AG356" s="20"/>
      <c r="AH356" s="20"/>
      <c r="AI356" s="20"/>
      <c r="AJ356" s="20"/>
      <c r="AK356" s="20"/>
      <c r="AL356" s="20"/>
      <c r="AM356" s="20"/>
      <c r="AN356" s="20"/>
      <c r="AO356" s="20"/>
      <c r="AP356" s="20"/>
      <c r="AQ356" s="89"/>
      <c r="AR356" s="89"/>
      <c r="AS356" s="162"/>
      <c r="AT356" s="162"/>
      <c r="AU356" s="162"/>
      <c r="AV356" s="28"/>
    </row>
    <row r="357" spans="1:48" x14ac:dyDescent="0.25">
      <c r="A357" s="101">
        <f>'Input Volunteers'!A356</f>
        <v>0</v>
      </c>
      <c r="B357" s="100"/>
      <c r="C357" s="20"/>
      <c r="D357" s="20"/>
      <c r="E357" s="20"/>
      <c r="F357" s="20"/>
      <c r="G357" s="20"/>
      <c r="H357" s="29">
        <f t="shared" si="16"/>
        <v>0</v>
      </c>
      <c r="I357" s="20">
        <f t="shared" si="15"/>
        <v>0</v>
      </c>
      <c r="J357" s="20"/>
      <c r="K357" s="20"/>
      <c r="L357" s="20"/>
      <c r="M357" s="20"/>
      <c r="N357" s="20"/>
      <c r="O357" s="20"/>
      <c r="P357" s="20"/>
      <c r="Q357" s="20"/>
      <c r="R357" s="20"/>
      <c r="S357" s="20"/>
      <c r="T357" s="20"/>
      <c r="U357" s="20"/>
      <c r="V357" s="20">
        <f t="shared" si="17"/>
        <v>0</v>
      </c>
      <c r="W357" s="20"/>
      <c r="AB357" s="20"/>
      <c r="AC357" s="20"/>
      <c r="AD357" s="20"/>
      <c r="AE357" s="20"/>
      <c r="AF357" s="20"/>
      <c r="AG357" s="20"/>
      <c r="AH357" s="20"/>
      <c r="AI357" s="20"/>
      <c r="AJ357" s="20"/>
      <c r="AK357" s="20"/>
      <c r="AL357" s="20"/>
      <c r="AM357" s="20"/>
      <c r="AN357" s="20"/>
      <c r="AO357" s="20"/>
      <c r="AP357" s="20"/>
      <c r="AQ357" s="89"/>
      <c r="AR357" s="89"/>
      <c r="AS357" s="162"/>
      <c r="AT357" s="162"/>
      <c r="AU357" s="162"/>
      <c r="AV357" s="28"/>
    </row>
    <row r="358" spans="1:48" x14ac:dyDescent="0.25">
      <c r="A358" s="101">
        <f>'Input Volunteers'!A357</f>
        <v>0</v>
      </c>
      <c r="B358" s="100"/>
      <c r="C358" s="20"/>
      <c r="D358" s="20"/>
      <c r="E358" s="20"/>
      <c r="F358" s="20"/>
      <c r="G358" s="20"/>
      <c r="H358" s="29">
        <f t="shared" si="16"/>
        <v>0</v>
      </c>
      <c r="I358" s="20">
        <f t="shared" si="15"/>
        <v>0</v>
      </c>
      <c r="J358" s="20"/>
      <c r="K358" s="20"/>
      <c r="L358" s="20"/>
      <c r="M358" s="20"/>
      <c r="N358" s="20"/>
      <c r="O358" s="20"/>
      <c r="P358" s="20"/>
      <c r="Q358" s="20"/>
      <c r="R358" s="20"/>
      <c r="S358" s="20"/>
      <c r="T358" s="20"/>
      <c r="U358" s="20"/>
      <c r="V358" s="20">
        <f t="shared" si="17"/>
        <v>0</v>
      </c>
      <c r="W358" s="20"/>
      <c r="AB358" s="20"/>
      <c r="AC358" s="20"/>
      <c r="AD358" s="20"/>
      <c r="AE358" s="20"/>
      <c r="AF358" s="20"/>
      <c r="AG358" s="20"/>
      <c r="AH358" s="20"/>
      <c r="AI358" s="20"/>
      <c r="AJ358" s="20"/>
      <c r="AK358" s="20"/>
      <c r="AL358" s="20"/>
      <c r="AM358" s="20"/>
      <c r="AN358" s="20"/>
      <c r="AO358" s="20"/>
      <c r="AP358" s="20"/>
      <c r="AQ358" s="89"/>
      <c r="AR358" s="89"/>
      <c r="AS358" s="162"/>
      <c r="AT358" s="162"/>
      <c r="AU358" s="162"/>
      <c r="AV358" s="28"/>
    </row>
    <row r="359" spans="1:48" x14ac:dyDescent="0.25">
      <c r="A359" s="101">
        <f>'Input Volunteers'!A358</f>
        <v>0</v>
      </c>
      <c r="B359" s="100"/>
      <c r="C359" s="20"/>
      <c r="D359" s="20"/>
      <c r="E359" s="20"/>
      <c r="F359" s="20"/>
      <c r="G359" s="20"/>
      <c r="H359" s="29">
        <f t="shared" si="16"/>
        <v>0</v>
      </c>
      <c r="I359" s="20">
        <f t="shared" si="15"/>
        <v>0</v>
      </c>
      <c r="J359" s="20"/>
      <c r="K359" s="20"/>
      <c r="L359" s="20"/>
      <c r="M359" s="20"/>
      <c r="N359" s="20"/>
      <c r="O359" s="20"/>
      <c r="P359" s="20"/>
      <c r="Q359" s="20"/>
      <c r="R359" s="20"/>
      <c r="S359" s="20"/>
      <c r="T359" s="20"/>
      <c r="U359" s="20"/>
      <c r="V359" s="20">
        <f t="shared" si="17"/>
        <v>0</v>
      </c>
      <c r="W359" s="20"/>
      <c r="AB359" s="20"/>
      <c r="AC359" s="20"/>
      <c r="AD359" s="20"/>
      <c r="AE359" s="20"/>
      <c r="AF359" s="20"/>
      <c r="AG359" s="20"/>
      <c r="AH359" s="20"/>
      <c r="AI359" s="20"/>
      <c r="AJ359" s="20"/>
      <c r="AK359" s="20"/>
      <c r="AL359" s="20"/>
      <c r="AM359" s="20"/>
      <c r="AN359" s="20"/>
      <c r="AO359" s="20"/>
      <c r="AP359" s="20"/>
      <c r="AQ359" s="89"/>
      <c r="AR359" s="89"/>
      <c r="AS359" s="162"/>
      <c r="AT359" s="162"/>
      <c r="AU359" s="162"/>
      <c r="AV359" s="28"/>
    </row>
    <row r="360" spans="1:48" x14ac:dyDescent="0.25">
      <c r="A360" s="101">
        <f>'Input Volunteers'!A359</f>
        <v>0</v>
      </c>
      <c r="B360" s="100"/>
      <c r="C360" s="20"/>
      <c r="D360" s="20"/>
      <c r="E360" s="20"/>
      <c r="F360" s="20"/>
      <c r="G360" s="20"/>
      <c r="H360" s="29">
        <f t="shared" si="16"/>
        <v>0</v>
      </c>
      <c r="I360" s="20">
        <f t="shared" si="15"/>
        <v>0</v>
      </c>
      <c r="J360" s="20"/>
      <c r="K360" s="20"/>
      <c r="L360" s="20"/>
      <c r="M360" s="20"/>
      <c r="N360" s="20"/>
      <c r="O360" s="20"/>
      <c r="P360" s="20"/>
      <c r="Q360" s="20"/>
      <c r="R360" s="20"/>
      <c r="S360" s="20"/>
      <c r="T360" s="20"/>
      <c r="U360" s="20"/>
      <c r="V360" s="20">
        <f t="shared" si="17"/>
        <v>0</v>
      </c>
      <c r="W360" s="20"/>
      <c r="AB360" s="20"/>
      <c r="AC360" s="20"/>
      <c r="AD360" s="20"/>
      <c r="AE360" s="20"/>
      <c r="AF360" s="20"/>
      <c r="AG360" s="20"/>
      <c r="AH360" s="20"/>
      <c r="AI360" s="20"/>
      <c r="AJ360" s="20"/>
      <c r="AK360" s="20"/>
      <c r="AL360" s="20"/>
      <c r="AM360" s="20"/>
      <c r="AN360" s="20"/>
      <c r="AO360" s="20"/>
      <c r="AP360" s="20"/>
      <c r="AQ360" s="89"/>
      <c r="AR360" s="89"/>
      <c r="AS360" s="162"/>
      <c r="AT360" s="162"/>
      <c r="AU360" s="162"/>
      <c r="AV360" s="28"/>
    </row>
    <row r="361" spans="1:48" x14ac:dyDescent="0.25">
      <c r="A361" s="101">
        <f>'Input Volunteers'!A360</f>
        <v>0</v>
      </c>
      <c r="B361" s="100"/>
      <c r="C361" s="20"/>
      <c r="D361" s="20"/>
      <c r="E361" s="20"/>
      <c r="F361" s="20"/>
      <c r="G361" s="20"/>
      <c r="H361" s="29">
        <f t="shared" si="16"/>
        <v>0</v>
      </c>
      <c r="I361" s="20">
        <f t="shared" si="15"/>
        <v>0</v>
      </c>
      <c r="J361" s="20"/>
      <c r="K361" s="20"/>
      <c r="L361" s="20"/>
      <c r="M361" s="20"/>
      <c r="N361" s="20"/>
      <c r="O361" s="20"/>
      <c r="P361" s="20"/>
      <c r="Q361" s="20"/>
      <c r="R361" s="20"/>
      <c r="S361" s="20"/>
      <c r="T361" s="20"/>
      <c r="U361" s="20"/>
      <c r="V361" s="20">
        <f t="shared" si="17"/>
        <v>0</v>
      </c>
      <c r="W361" s="20"/>
      <c r="AB361" s="20"/>
      <c r="AC361" s="20"/>
      <c r="AD361" s="20"/>
      <c r="AE361" s="20"/>
      <c r="AF361" s="20"/>
      <c r="AG361" s="20"/>
      <c r="AH361" s="20"/>
      <c r="AI361" s="20"/>
      <c r="AJ361" s="20"/>
      <c r="AK361" s="20"/>
      <c r="AL361" s="20"/>
      <c r="AM361" s="20"/>
      <c r="AN361" s="20"/>
      <c r="AO361" s="20"/>
      <c r="AP361" s="20"/>
      <c r="AQ361" s="89"/>
      <c r="AR361" s="89"/>
      <c r="AS361" s="162"/>
      <c r="AT361" s="162"/>
      <c r="AU361" s="162"/>
      <c r="AV361" s="28"/>
    </row>
    <row r="362" spans="1:48" x14ac:dyDescent="0.25">
      <c r="A362" s="101">
        <f>'Input Volunteers'!A361</f>
        <v>0</v>
      </c>
      <c r="B362" s="100"/>
      <c r="C362" s="20"/>
      <c r="D362" s="20"/>
      <c r="E362" s="20"/>
      <c r="F362" s="20"/>
      <c r="G362" s="20"/>
      <c r="H362" s="29">
        <f t="shared" si="16"/>
        <v>0</v>
      </c>
      <c r="I362" s="20">
        <f t="shared" si="15"/>
        <v>0</v>
      </c>
      <c r="J362" s="20"/>
      <c r="K362" s="20"/>
      <c r="L362" s="20"/>
      <c r="M362" s="20"/>
      <c r="N362" s="20"/>
      <c r="O362" s="20"/>
      <c r="P362" s="20"/>
      <c r="Q362" s="20"/>
      <c r="R362" s="20"/>
      <c r="S362" s="20"/>
      <c r="T362" s="20"/>
      <c r="U362" s="20"/>
      <c r="V362" s="20">
        <f t="shared" si="17"/>
        <v>0</v>
      </c>
      <c r="W362" s="20"/>
      <c r="AB362" s="20"/>
      <c r="AC362" s="20"/>
      <c r="AD362" s="20"/>
      <c r="AE362" s="20"/>
      <c r="AF362" s="20"/>
      <c r="AG362" s="20"/>
      <c r="AH362" s="20"/>
      <c r="AI362" s="20"/>
      <c r="AJ362" s="20"/>
      <c r="AK362" s="20"/>
      <c r="AL362" s="20"/>
      <c r="AM362" s="20"/>
      <c r="AN362" s="20"/>
      <c r="AO362" s="20"/>
      <c r="AP362" s="20"/>
      <c r="AQ362" s="89"/>
      <c r="AR362" s="89"/>
      <c r="AS362" s="162"/>
      <c r="AT362" s="162"/>
      <c r="AU362" s="162"/>
      <c r="AV362" s="28"/>
    </row>
    <row r="363" spans="1:48" x14ac:dyDescent="0.25">
      <c r="A363" s="101">
        <f>'Input Volunteers'!A362</f>
        <v>0</v>
      </c>
      <c r="B363" s="100"/>
      <c r="C363" s="20"/>
      <c r="D363" s="20"/>
      <c r="E363" s="20"/>
      <c r="F363" s="20"/>
      <c r="G363" s="20"/>
      <c r="H363" s="29">
        <f t="shared" si="16"/>
        <v>0</v>
      </c>
      <c r="I363" s="20">
        <f t="shared" si="15"/>
        <v>0</v>
      </c>
      <c r="J363" s="20"/>
      <c r="K363" s="20"/>
      <c r="L363" s="20"/>
      <c r="M363" s="20"/>
      <c r="N363" s="20"/>
      <c r="O363" s="20"/>
      <c r="P363" s="20"/>
      <c r="Q363" s="20"/>
      <c r="R363" s="20"/>
      <c r="S363" s="20"/>
      <c r="T363" s="20"/>
      <c r="U363" s="20"/>
      <c r="V363" s="20">
        <f t="shared" si="17"/>
        <v>0</v>
      </c>
      <c r="W363" s="20"/>
      <c r="AB363" s="20"/>
      <c r="AC363" s="20"/>
      <c r="AD363" s="20"/>
      <c r="AE363" s="20"/>
      <c r="AF363" s="20"/>
      <c r="AG363" s="20"/>
      <c r="AH363" s="20"/>
      <c r="AI363" s="20"/>
      <c r="AJ363" s="20"/>
      <c r="AK363" s="20"/>
      <c r="AL363" s="20"/>
      <c r="AM363" s="20"/>
      <c r="AN363" s="20"/>
      <c r="AO363" s="20"/>
      <c r="AP363" s="20"/>
      <c r="AQ363" s="89"/>
      <c r="AR363" s="89"/>
      <c r="AS363" s="162"/>
      <c r="AT363" s="162"/>
      <c r="AU363" s="162"/>
      <c r="AV363" s="28"/>
    </row>
    <row r="364" spans="1:48" x14ac:dyDescent="0.25">
      <c r="A364" s="101">
        <f>'Input Volunteers'!A363</f>
        <v>0</v>
      </c>
      <c r="B364" s="100"/>
      <c r="C364" s="20"/>
      <c r="D364" s="20"/>
      <c r="E364" s="20"/>
      <c r="F364" s="20"/>
      <c r="G364" s="20"/>
      <c r="H364" s="29">
        <f t="shared" si="16"/>
        <v>0</v>
      </c>
      <c r="I364" s="20">
        <f t="shared" si="15"/>
        <v>0</v>
      </c>
      <c r="J364" s="20"/>
      <c r="K364" s="20"/>
      <c r="L364" s="20"/>
      <c r="M364" s="20"/>
      <c r="N364" s="20"/>
      <c r="O364" s="20"/>
      <c r="P364" s="20"/>
      <c r="Q364" s="20"/>
      <c r="R364" s="20"/>
      <c r="S364" s="20"/>
      <c r="T364" s="20"/>
      <c r="U364" s="20"/>
      <c r="V364" s="20">
        <f t="shared" si="17"/>
        <v>0</v>
      </c>
      <c r="W364" s="20"/>
      <c r="AB364" s="20"/>
      <c r="AC364" s="20"/>
      <c r="AD364" s="20"/>
      <c r="AE364" s="20"/>
      <c r="AF364" s="20"/>
      <c r="AG364" s="20"/>
      <c r="AH364" s="20"/>
      <c r="AI364" s="20"/>
      <c r="AJ364" s="20"/>
      <c r="AK364" s="20"/>
      <c r="AL364" s="20"/>
      <c r="AM364" s="20"/>
      <c r="AN364" s="20"/>
      <c r="AO364" s="20"/>
      <c r="AP364" s="20"/>
      <c r="AQ364" s="89"/>
      <c r="AR364" s="89"/>
      <c r="AS364" s="162"/>
      <c r="AT364" s="162"/>
      <c r="AU364" s="162"/>
      <c r="AV364" s="28"/>
    </row>
    <row r="365" spans="1:48" x14ac:dyDescent="0.25">
      <c r="A365" s="101">
        <f>'Input Volunteers'!A364</f>
        <v>0</v>
      </c>
      <c r="B365" s="100"/>
      <c r="C365" s="20"/>
      <c r="D365" s="20"/>
      <c r="E365" s="20"/>
      <c r="F365" s="20"/>
      <c r="G365" s="20"/>
      <c r="H365" s="29">
        <f t="shared" si="16"/>
        <v>0</v>
      </c>
      <c r="I365" s="20">
        <f t="shared" si="15"/>
        <v>0</v>
      </c>
      <c r="J365" s="20"/>
      <c r="K365" s="20"/>
      <c r="L365" s="20"/>
      <c r="M365" s="20"/>
      <c r="N365" s="20"/>
      <c r="O365" s="20"/>
      <c r="P365" s="20"/>
      <c r="Q365" s="20"/>
      <c r="R365" s="20"/>
      <c r="S365" s="20"/>
      <c r="T365" s="20"/>
      <c r="U365" s="20"/>
      <c r="V365" s="20">
        <f t="shared" si="17"/>
        <v>0</v>
      </c>
      <c r="W365" s="20"/>
      <c r="AB365" s="20"/>
      <c r="AC365" s="20"/>
      <c r="AD365" s="20"/>
      <c r="AE365" s="20"/>
      <c r="AF365" s="20"/>
      <c r="AG365" s="20"/>
      <c r="AH365" s="20"/>
      <c r="AI365" s="20"/>
      <c r="AJ365" s="20"/>
      <c r="AK365" s="20"/>
      <c r="AL365" s="20"/>
      <c r="AM365" s="20"/>
      <c r="AN365" s="20"/>
      <c r="AO365" s="20"/>
      <c r="AP365" s="20"/>
      <c r="AQ365" s="89"/>
      <c r="AR365" s="89"/>
      <c r="AS365" s="162"/>
      <c r="AT365" s="162"/>
      <c r="AU365" s="162"/>
      <c r="AV365" s="28"/>
    </row>
    <row r="366" spans="1:48" x14ac:dyDescent="0.25">
      <c r="A366" s="101">
        <f>'Input Volunteers'!A365</f>
        <v>0</v>
      </c>
      <c r="B366" s="100"/>
      <c r="C366" s="20"/>
      <c r="D366" s="20"/>
      <c r="E366" s="20"/>
      <c r="F366" s="20"/>
      <c r="G366" s="20"/>
      <c r="H366" s="29">
        <f t="shared" si="16"/>
        <v>0</v>
      </c>
      <c r="I366" s="20">
        <f t="shared" si="15"/>
        <v>0</v>
      </c>
      <c r="J366" s="20"/>
      <c r="K366" s="20"/>
      <c r="L366" s="20"/>
      <c r="M366" s="20"/>
      <c r="N366" s="20"/>
      <c r="O366" s="20"/>
      <c r="P366" s="20"/>
      <c r="Q366" s="20"/>
      <c r="R366" s="20"/>
      <c r="S366" s="20"/>
      <c r="T366" s="20"/>
      <c r="U366" s="20"/>
      <c r="V366" s="20">
        <f t="shared" si="17"/>
        <v>0</v>
      </c>
      <c r="W366" s="20"/>
      <c r="AB366" s="20"/>
      <c r="AC366" s="20"/>
      <c r="AD366" s="20"/>
      <c r="AE366" s="20"/>
      <c r="AF366" s="20"/>
      <c r="AG366" s="20"/>
      <c r="AH366" s="20"/>
      <c r="AI366" s="20"/>
      <c r="AJ366" s="20"/>
      <c r="AK366" s="20"/>
      <c r="AL366" s="20"/>
      <c r="AM366" s="20"/>
      <c r="AN366" s="20"/>
      <c r="AO366" s="20"/>
      <c r="AP366" s="20"/>
      <c r="AQ366" s="89"/>
      <c r="AR366" s="89"/>
      <c r="AS366" s="162"/>
      <c r="AT366" s="162"/>
      <c r="AU366" s="162"/>
      <c r="AV366" s="28"/>
    </row>
    <row r="367" spans="1:48" x14ac:dyDescent="0.25">
      <c r="A367" s="101">
        <f>'Input Volunteers'!A366</f>
        <v>0</v>
      </c>
      <c r="B367" s="100"/>
      <c r="C367" s="20"/>
      <c r="D367" s="20"/>
      <c r="E367" s="20"/>
      <c r="F367" s="20"/>
      <c r="G367" s="20"/>
      <c r="H367" s="29">
        <f t="shared" si="16"/>
        <v>0</v>
      </c>
      <c r="I367" s="20">
        <f t="shared" si="15"/>
        <v>0</v>
      </c>
      <c r="J367" s="20"/>
      <c r="K367" s="20"/>
      <c r="L367" s="20"/>
      <c r="M367" s="20"/>
      <c r="N367" s="20"/>
      <c r="O367" s="20"/>
      <c r="P367" s="20"/>
      <c r="Q367" s="20"/>
      <c r="R367" s="20"/>
      <c r="S367" s="20"/>
      <c r="T367" s="20"/>
      <c r="U367" s="20"/>
      <c r="V367" s="20">
        <f t="shared" si="17"/>
        <v>0</v>
      </c>
      <c r="W367" s="20"/>
      <c r="AB367" s="20"/>
      <c r="AC367" s="20"/>
      <c r="AD367" s="20"/>
      <c r="AE367" s="20"/>
      <c r="AF367" s="20"/>
      <c r="AG367" s="20"/>
      <c r="AH367" s="20"/>
      <c r="AI367" s="20"/>
      <c r="AJ367" s="20"/>
      <c r="AK367" s="20"/>
      <c r="AL367" s="20"/>
      <c r="AM367" s="20"/>
      <c r="AN367" s="20"/>
      <c r="AO367" s="20"/>
      <c r="AP367" s="20"/>
      <c r="AQ367" s="89"/>
      <c r="AR367" s="89"/>
      <c r="AS367" s="162"/>
      <c r="AT367" s="162"/>
      <c r="AU367" s="162"/>
      <c r="AV367" s="28"/>
    </row>
    <row r="368" spans="1:48" x14ac:dyDescent="0.25">
      <c r="A368" s="101">
        <f>'Input Volunteers'!A367</f>
        <v>0</v>
      </c>
      <c r="B368" s="100"/>
      <c r="C368" s="20"/>
      <c r="D368" s="20"/>
      <c r="E368" s="20"/>
      <c r="F368" s="20"/>
      <c r="G368" s="20"/>
      <c r="H368" s="29">
        <f t="shared" si="16"/>
        <v>0</v>
      </c>
      <c r="I368" s="20">
        <f t="shared" ref="I368:I431" si="18">H368</f>
        <v>0</v>
      </c>
      <c r="J368" s="20"/>
      <c r="K368" s="20"/>
      <c r="L368" s="20"/>
      <c r="M368" s="20"/>
      <c r="N368" s="20"/>
      <c r="O368" s="20"/>
      <c r="P368" s="20"/>
      <c r="Q368" s="20"/>
      <c r="R368" s="20"/>
      <c r="S368" s="20"/>
      <c r="T368" s="20"/>
      <c r="U368" s="20"/>
      <c r="V368" s="20">
        <f t="shared" si="17"/>
        <v>0</v>
      </c>
      <c r="W368" s="20"/>
      <c r="AB368" s="20"/>
      <c r="AC368" s="20"/>
      <c r="AD368" s="20"/>
      <c r="AE368" s="20"/>
      <c r="AF368" s="20"/>
      <c r="AG368" s="20"/>
      <c r="AH368" s="20"/>
      <c r="AI368" s="20"/>
      <c r="AJ368" s="20"/>
      <c r="AK368" s="20"/>
      <c r="AL368" s="20"/>
      <c r="AM368" s="20"/>
      <c r="AN368" s="20"/>
      <c r="AO368" s="20"/>
      <c r="AP368" s="20"/>
      <c r="AQ368" s="89"/>
      <c r="AR368" s="89"/>
      <c r="AS368" s="162"/>
      <c r="AT368" s="162"/>
      <c r="AU368" s="162"/>
      <c r="AV368" s="28"/>
    </row>
    <row r="369" spans="1:48" x14ac:dyDescent="0.25">
      <c r="A369" s="101">
        <f>'Input Volunteers'!A368</f>
        <v>0</v>
      </c>
      <c r="B369" s="100"/>
      <c r="C369" s="20"/>
      <c r="D369" s="20"/>
      <c r="E369" s="20"/>
      <c r="F369" s="20"/>
      <c r="G369" s="20"/>
      <c r="H369" s="29">
        <f t="shared" ref="H369:H432" si="19">SUM(C369:G369)</f>
        <v>0</v>
      </c>
      <c r="I369" s="20">
        <f t="shared" si="18"/>
        <v>0</v>
      </c>
      <c r="J369" s="20"/>
      <c r="K369" s="20"/>
      <c r="L369" s="20"/>
      <c r="M369" s="20"/>
      <c r="N369" s="20"/>
      <c r="O369" s="20"/>
      <c r="P369" s="20"/>
      <c r="Q369" s="20"/>
      <c r="R369" s="20"/>
      <c r="S369" s="20"/>
      <c r="T369" s="20"/>
      <c r="U369" s="20"/>
      <c r="V369" s="20">
        <f t="shared" si="17"/>
        <v>0</v>
      </c>
      <c r="W369" s="20"/>
      <c r="AB369" s="20"/>
      <c r="AC369" s="20"/>
      <c r="AD369" s="20"/>
      <c r="AE369" s="20"/>
      <c r="AF369" s="20"/>
      <c r="AG369" s="20"/>
      <c r="AH369" s="20"/>
      <c r="AI369" s="20"/>
      <c r="AJ369" s="20"/>
      <c r="AK369" s="20"/>
      <c r="AL369" s="20"/>
      <c r="AM369" s="20"/>
      <c r="AN369" s="20"/>
      <c r="AO369" s="20"/>
      <c r="AP369" s="20"/>
      <c r="AQ369" s="89"/>
      <c r="AR369" s="89"/>
      <c r="AS369" s="162"/>
      <c r="AT369" s="162"/>
      <c r="AU369" s="162"/>
      <c r="AV369" s="28"/>
    </row>
    <row r="370" spans="1:48" x14ac:dyDescent="0.25">
      <c r="A370" s="101">
        <f>'Input Volunteers'!A369</f>
        <v>0</v>
      </c>
      <c r="B370" s="100"/>
      <c r="C370" s="20"/>
      <c r="D370" s="20"/>
      <c r="E370" s="20"/>
      <c r="F370" s="20"/>
      <c r="G370" s="20"/>
      <c r="H370" s="29">
        <f t="shared" si="19"/>
        <v>0</v>
      </c>
      <c r="I370" s="20">
        <f t="shared" si="18"/>
        <v>0</v>
      </c>
      <c r="J370" s="20"/>
      <c r="K370" s="20"/>
      <c r="L370" s="20"/>
      <c r="M370" s="20"/>
      <c r="N370" s="20"/>
      <c r="O370" s="20"/>
      <c r="P370" s="20"/>
      <c r="Q370" s="20"/>
      <c r="R370" s="20"/>
      <c r="S370" s="20"/>
      <c r="T370" s="20"/>
      <c r="U370" s="20"/>
      <c r="V370" s="20">
        <f t="shared" si="17"/>
        <v>0</v>
      </c>
      <c r="W370" s="20"/>
      <c r="AB370" s="20"/>
      <c r="AC370" s="20"/>
      <c r="AD370" s="20"/>
      <c r="AE370" s="20"/>
      <c r="AF370" s="20"/>
      <c r="AG370" s="20"/>
      <c r="AH370" s="20"/>
      <c r="AI370" s="20"/>
      <c r="AJ370" s="20"/>
      <c r="AK370" s="20"/>
      <c r="AL370" s="20"/>
      <c r="AM370" s="20"/>
      <c r="AN370" s="20"/>
      <c r="AO370" s="20"/>
      <c r="AP370" s="20"/>
      <c r="AQ370" s="89"/>
      <c r="AR370" s="89"/>
      <c r="AS370" s="162"/>
      <c r="AT370" s="162"/>
      <c r="AU370" s="162"/>
      <c r="AV370" s="28"/>
    </row>
    <row r="371" spans="1:48" x14ac:dyDescent="0.25">
      <c r="A371" s="101">
        <f>'Input Volunteers'!A370</f>
        <v>0</v>
      </c>
      <c r="B371" s="100"/>
      <c r="C371" s="20"/>
      <c r="D371" s="20"/>
      <c r="E371" s="20"/>
      <c r="F371" s="20"/>
      <c r="G371" s="20"/>
      <c r="H371" s="29">
        <f t="shared" si="19"/>
        <v>0</v>
      </c>
      <c r="I371" s="20">
        <f t="shared" si="18"/>
        <v>0</v>
      </c>
      <c r="J371" s="20"/>
      <c r="K371" s="20"/>
      <c r="L371" s="20"/>
      <c r="M371" s="20"/>
      <c r="N371" s="20"/>
      <c r="O371" s="20"/>
      <c r="P371" s="20"/>
      <c r="Q371" s="20"/>
      <c r="R371" s="20"/>
      <c r="S371" s="20"/>
      <c r="T371" s="20"/>
      <c r="U371" s="20"/>
      <c r="V371" s="20">
        <f t="shared" si="17"/>
        <v>0</v>
      </c>
      <c r="W371" s="20"/>
      <c r="AB371" s="20"/>
      <c r="AC371" s="20"/>
      <c r="AD371" s="20"/>
      <c r="AE371" s="20"/>
      <c r="AF371" s="20"/>
      <c r="AG371" s="20"/>
      <c r="AH371" s="20"/>
      <c r="AI371" s="20"/>
      <c r="AJ371" s="20"/>
      <c r="AK371" s="20"/>
      <c r="AL371" s="20"/>
      <c r="AM371" s="20"/>
      <c r="AN371" s="20"/>
      <c r="AO371" s="20"/>
      <c r="AP371" s="20"/>
      <c r="AQ371" s="89"/>
      <c r="AR371" s="89"/>
      <c r="AS371" s="162"/>
      <c r="AT371" s="162"/>
      <c r="AU371" s="162"/>
      <c r="AV371" s="28"/>
    </row>
    <row r="372" spans="1:48" x14ac:dyDescent="0.25">
      <c r="A372" s="101">
        <f>'Input Volunteers'!A371</f>
        <v>0</v>
      </c>
      <c r="B372" s="100"/>
      <c r="C372" s="20"/>
      <c r="D372" s="20"/>
      <c r="E372" s="20"/>
      <c r="F372" s="20"/>
      <c r="G372" s="20"/>
      <c r="H372" s="29">
        <f t="shared" si="19"/>
        <v>0</v>
      </c>
      <c r="I372" s="20">
        <f t="shared" si="18"/>
        <v>0</v>
      </c>
      <c r="J372" s="20"/>
      <c r="K372" s="20"/>
      <c r="L372" s="20"/>
      <c r="M372" s="20"/>
      <c r="N372" s="20"/>
      <c r="O372" s="20"/>
      <c r="P372" s="20"/>
      <c r="Q372" s="20"/>
      <c r="R372" s="20"/>
      <c r="S372" s="20"/>
      <c r="T372" s="20"/>
      <c r="U372" s="20"/>
      <c r="V372" s="20">
        <f t="shared" ref="V372:V435" si="20">SUM(O372:S372)</f>
        <v>0</v>
      </c>
      <c r="W372" s="20"/>
      <c r="AB372" s="20"/>
      <c r="AC372" s="20"/>
      <c r="AD372" s="20"/>
      <c r="AE372" s="20"/>
      <c r="AF372" s="20"/>
      <c r="AG372" s="20"/>
      <c r="AH372" s="20"/>
      <c r="AI372" s="20"/>
      <c r="AJ372" s="20"/>
      <c r="AK372" s="20"/>
      <c r="AL372" s="20"/>
      <c r="AM372" s="20"/>
      <c r="AN372" s="20"/>
      <c r="AO372" s="20"/>
      <c r="AP372" s="20"/>
      <c r="AQ372" s="89"/>
      <c r="AR372" s="89"/>
      <c r="AS372" s="162"/>
      <c r="AT372" s="162"/>
      <c r="AU372" s="162"/>
      <c r="AV372" s="28"/>
    </row>
    <row r="373" spans="1:48" x14ac:dyDescent="0.25">
      <c r="A373" s="101">
        <f>'Input Volunteers'!A372</f>
        <v>0</v>
      </c>
      <c r="B373" s="100"/>
      <c r="C373" s="20"/>
      <c r="D373" s="20"/>
      <c r="E373" s="20"/>
      <c r="F373" s="20"/>
      <c r="G373" s="20"/>
      <c r="H373" s="29">
        <f t="shared" si="19"/>
        <v>0</v>
      </c>
      <c r="I373" s="20">
        <f t="shared" si="18"/>
        <v>0</v>
      </c>
      <c r="J373" s="20"/>
      <c r="K373" s="20"/>
      <c r="L373" s="20"/>
      <c r="M373" s="20"/>
      <c r="N373" s="20"/>
      <c r="O373" s="20"/>
      <c r="P373" s="20"/>
      <c r="Q373" s="20"/>
      <c r="R373" s="20"/>
      <c r="S373" s="20"/>
      <c r="T373" s="20"/>
      <c r="U373" s="20"/>
      <c r="V373" s="20">
        <f t="shared" si="20"/>
        <v>0</v>
      </c>
      <c r="W373" s="20"/>
      <c r="AB373" s="20"/>
      <c r="AC373" s="20"/>
      <c r="AD373" s="20"/>
      <c r="AE373" s="20"/>
      <c r="AF373" s="20"/>
      <c r="AG373" s="20"/>
      <c r="AH373" s="20"/>
      <c r="AI373" s="20"/>
      <c r="AJ373" s="20"/>
      <c r="AK373" s="20"/>
      <c r="AL373" s="20"/>
      <c r="AM373" s="20"/>
      <c r="AN373" s="20"/>
      <c r="AO373" s="20"/>
      <c r="AP373" s="20"/>
      <c r="AQ373" s="89"/>
      <c r="AR373" s="89"/>
      <c r="AS373" s="162"/>
      <c r="AT373" s="162"/>
      <c r="AU373" s="162"/>
      <c r="AV373" s="28"/>
    </row>
    <row r="374" spans="1:48" x14ac:dyDescent="0.25">
      <c r="A374" s="101">
        <f>'Input Volunteers'!A373</f>
        <v>0</v>
      </c>
      <c r="B374" s="100"/>
      <c r="C374" s="20"/>
      <c r="D374" s="20"/>
      <c r="E374" s="20"/>
      <c r="F374" s="20"/>
      <c r="G374" s="20"/>
      <c r="H374" s="29">
        <f t="shared" si="19"/>
        <v>0</v>
      </c>
      <c r="I374" s="20">
        <f t="shared" si="18"/>
        <v>0</v>
      </c>
      <c r="J374" s="20"/>
      <c r="K374" s="20"/>
      <c r="L374" s="20"/>
      <c r="M374" s="20"/>
      <c r="N374" s="20"/>
      <c r="O374" s="20"/>
      <c r="P374" s="20"/>
      <c r="Q374" s="20"/>
      <c r="R374" s="20"/>
      <c r="S374" s="20"/>
      <c r="T374" s="20"/>
      <c r="U374" s="20"/>
      <c r="V374" s="20">
        <f t="shared" si="20"/>
        <v>0</v>
      </c>
      <c r="W374" s="20"/>
      <c r="AB374" s="20"/>
      <c r="AC374" s="20"/>
      <c r="AD374" s="20"/>
      <c r="AE374" s="20"/>
      <c r="AF374" s="20"/>
      <c r="AG374" s="20"/>
      <c r="AH374" s="20"/>
      <c r="AI374" s="20"/>
      <c r="AJ374" s="20"/>
      <c r="AK374" s="20"/>
      <c r="AL374" s="20"/>
      <c r="AM374" s="20"/>
      <c r="AN374" s="20"/>
      <c r="AO374" s="20"/>
      <c r="AP374" s="20"/>
      <c r="AQ374" s="89"/>
      <c r="AR374" s="89"/>
      <c r="AS374" s="162"/>
      <c r="AT374" s="162"/>
      <c r="AU374" s="162"/>
      <c r="AV374" s="28"/>
    </row>
    <row r="375" spans="1:48" x14ac:dyDescent="0.25">
      <c r="A375" s="101">
        <f>'Input Volunteers'!A374</f>
        <v>0</v>
      </c>
      <c r="B375" s="100"/>
      <c r="C375" s="20"/>
      <c r="D375" s="20"/>
      <c r="E375" s="20"/>
      <c r="F375" s="20"/>
      <c r="G375" s="20"/>
      <c r="H375" s="29">
        <f t="shared" si="19"/>
        <v>0</v>
      </c>
      <c r="I375" s="20">
        <f t="shared" si="18"/>
        <v>0</v>
      </c>
      <c r="J375" s="20"/>
      <c r="K375" s="20"/>
      <c r="L375" s="20"/>
      <c r="M375" s="20"/>
      <c r="N375" s="20"/>
      <c r="O375" s="20"/>
      <c r="P375" s="20"/>
      <c r="Q375" s="20"/>
      <c r="R375" s="20"/>
      <c r="S375" s="20"/>
      <c r="T375" s="20"/>
      <c r="U375" s="20"/>
      <c r="V375" s="20">
        <f t="shared" si="20"/>
        <v>0</v>
      </c>
      <c r="W375" s="20"/>
      <c r="AB375" s="20"/>
      <c r="AC375" s="20"/>
      <c r="AD375" s="20"/>
      <c r="AE375" s="20"/>
      <c r="AF375" s="20"/>
      <c r="AG375" s="20"/>
      <c r="AH375" s="20"/>
      <c r="AI375" s="20"/>
      <c r="AJ375" s="20"/>
      <c r="AK375" s="20"/>
      <c r="AL375" s="20"/>
      <c r="AM375" s="20"/>
      <c r="AN375" s="20"/>
      <c r="AO375" s="20"/>
      <c r="AP375" s="20"/>
      <c r="AQ375" s="89"/>
      <c r="AR375" s="89"/>
      <c r="AS375" s="162"/>
      <c r="AT375" s="162"/>
      <c r="AU375" s="162"/>
      <c r="AV375" s="28"/>
    </row>
    <row r="376" spans="1:48" x14ac:dyDescent="0.25">
      <c r="A376" s="101">
        <f>'Input Volunteers'!A375</f>
        <v>0</v>
      </c>
      <c r="B376" s="100"/>
      <c r="C376" s="20"/>
      <c r="D376" s="20"/>
      <c r="E376" s="20"/>
      <c r="F376" s="20"/>
      <c r="G376" s="20"/>
      <c r="H376" s="29">
        <f t="shared" si="19"/>
        <v>0</v>
      </c>
      <c r="I376" s="20">
        <f t="shared" si="18"/>
        <v>0</v>
      </c>
      <c r="J376" s="20"/>
      <c r="K376" s="20"/>
      <c r="L376" s="20"/>
      <c r="M376" s="20"/>
      <c r="N376" s="20"/>
      <c r="O376" s="20"/>
      <c r="P376" s="20"/>
      <c r="Q376" s="20"/>
      <c r="R376" s="20"/>
      <c r="S376" s="20"/>
      <c r="T376" s="20"/>
      <c r="U376" s="20"/>
      <c r="V376" s="20">
        <f t="shared" si="20"/>
        <v>0</v>
      </c>
      <c r="W376" s="20"/>
      <c r="AB376" s="20"/>
      <c r="AC376" s="20"/>
      <c r="AD376" s="20"/>
      <c r="AE376" s="20"/>
      <c r="AF376" s="20"/>
      <c r="AG376" s="20"/>
      <c r="AH376" s="20"/>
      <c r="AI376" s="20"/>
      <c r="AJ376" s="20"/>
      <c r="AK376" s="20"/>
      <c r="AL376" s="20"/>
      <c r="AM376" s="20"/>
      <c r="AN376" s="20"/>
      <c r="AO376" s="20"/>
      <c r="AP376" s="20"/>
      <c r="AQ376" s="89"/>
      <c r="AR376" s="89"/>
      <c r="AS376" s="162"/>
      <c r="AT376" s="162"/>
      <c r="AU376" s="162"/>
      <c r="AV376" s="28"/>
    </row>
    <row r="377" spans="1:48" x14ac:dyDescent="0.25">
      <c r="A377" s="101">
        <f>'Input Volunteers'!A376</f>
        <v>0</v>
      </c>
      <c r="B377" s="100"/>
      <c r="C377" s="20"/>
      <c r="D377" s="20"/>
      <c r="E377" s="20"/>
      <c r="F377" s="20"/>
      <c r="G377" s="20"/>
      <c r="H377" s="29">
        <f t="shared" si="19"/>
        <v>0</v>
      </c>
      <c r="I377" s="20">
        <f t="shared" si="18"/>
        <v>0</v>
      </c>
      <c r="J377" s="20"/>
      <c r="K377" s="20"/>
      <c r="L377" s="20"/>
      <c r="M377" s="20"/>
      <c r="N377" s="20"/>
      <c r="O377" s="20"/>
      <c r="P377" s="20"/>
      <c r="Q377" s="20"/>
      <c r="R377" s="20"/>
      <c r="S377" s="20"/>
      <c r="T377" s="20"/>
      <c r="U377" s="20"/>
      <c r="V377" s="20">
        <f t="shared" si="20"/>
        <v>0</v>
      </c>
      <c r="W377" s="20"/>
      <c r="AB377" s="20"/>
      <c r="AC377" s="20"/>
      <c r="AD377" s="20"/>
      <c r="AE377" s="20"/>
      <c r="AF377" s="20"/>
      <c r="AG377" s="20"/>
      <c r="AH377" s="20"/>
      <c r="AI377" s="20"/>
      <c r="AJ377" s="20"/>
      <c r="AK377" s="20"/>
      <c r="AL377" s="20"/>
      <c r="AM377" s="20"/>
      <c r="AN377" s="20"/>
      <c r="AO377" s="20"/>
      <c r="AP377" s="20"/>
      <c r="AQ377" s="89"/>
      <c r="AR377" s="89"/>
      <c r="AS377" s="162"/>
      <c r="AT377" s="162"/>
      <c r="AU377" s="162"/>
      <c r="AV377" s="28"/>
    </row>
    <row r="378" spans="1:48" x14ac:dyDescent="0.25">
      <c r="A378" s="101">
        <f>'Input Volunteers'!A377</f>
        <v>0</v>
      </c>
      <c r="B378" s="100"/>
      <c r="C378" s="20"/>
      <c r="D378" s="20"/>
      <c r="E378" s="20"/>
      <c r="F378" s="20"/>
      <c r="G378" s="20"/>
      <c r="H378" s="29">
        <f t="shared" si="19"/>
        <v>0</v>
      </c>
      <c r="I378" s="20">
        <f t="shared" si="18"/>
        <v>0</v>
      </c>
      <c r="J378" s="20"/>
      <c r="K378" s="20"/>
      <c r="L378" s="20"/>
      <c r="M378" s="20"/>
      <c r="N378" s="20"/>
      <c r="O378" s="20"/>
      <c r="P378" s="20"/>
      <c r="Q378" s="20"/>
      <c r="R378" s="20"/>
      <c r="S378" s="20"/>
      <c r="T378" s="20"/>
      <c r="U378" s="20"/>
      <c r="V378" s="20">
        <f t="shared" si="20"/>
        <v>0</v>
      </c>
      <c r="W378" s="20"/>
      <c r="AB378" s="20"/>
      <c r="AC378" s="20"/>
      <c r="AD378" s="20"/>
      <c r="AE378" s="20"/>
      <c r="AF378" s="20"/>
      <c r="AG378" s="20"/>
      <c r="AH378" s="20"/>
      <c r="AI378" s="20"/>
      <c r="AJ378" s="20"/>
      <c r="AK378" s="20"/>
      <c r="AL378" s="20"/>
      <c r="AM378" s="20"/>
      <c r="AN378" s="20"/>
      <c r="AO378" s="20"/>
      <c r="AP378" s="20"/>
      <c r="AQ378" s="89"/>
      <c r="AR378" s="89"/>
      <c r="AS378" s="162"/>
      <c r="AT378" s="162"/>
      <c r="AU378" s="162"/>
      <c r="AV378" s="28"/>
    </row>
    <row r="379" spans="1:48" x14ac:dyDescent="0.25">
      <c r="A379" s="101">
        <f>'Input Volunteers'!A378</f>
        <v>0</v>
      </c>
      <c r="B379" s="100"/>
      <c r="C379" s="20"/>
      <c r="D379" s="20"/>
      <c r="E379" s="20"/>
      <c r="F379" s="20"/>
      <c r="G379" s="20"/>
      <c r="H379" s="29">
        <f t="shared" si="19"/>
        <v>0</v>
      </c>
      <c r="I379" s="20">
        <f t="shared" si="18"/>
        <v>0</v>
      </c>
      <c r="J379" s="20"/>
      <c r="K379" s="20"/>
      <c r="L379" s="20"/>
      <c r="M379" s="20"/>
      <c r="N379" s="20"/>
      <c r="O379" s="20"/>
      <c r="P379" s="20"/>
      <c r="Q379" s="20"/>
      <c r="R379" s="20"/>
      <c r="S379" s="20"/>
      <c r="T379" s="20"/>
      <c r="U379" s="20"/>
      <c r="V379" s="20">
        <f t="shared" si="20"/>
        <v>0</v>
      </c>
      <c r="W379" s="20"/>
      <c r="AB379" s="20"/>
      <c r="AC379" s="20"/>
      <c r="AD379" s="20"/>
      <c r="AE379" s="20"/>
      <c r="AF379" s="20"/>
      <c r="AG379" s="20"/>
      <c r="AH379" s="20"/>
      <c r="AI379" s="20"/>
      <c r="AJ379" s="20"/>
      <c r="AK379" s="20"/>
      <c r="AL379" s="20"/>
      <c r="AM379" s="20"/>
      <c r="AN379" s="20"/>
      <c r="AO379" s="20"/>
      <c r="AP379" s="20"/>
      <c r="AQ379" s="89"/>
      <c r="AR379" s="89"/>
      <c r="AS379" s="162"/>
      <c r="AT379" s="162"/>
      <c r="AU379" s="162"/>
      <c r="AV379" s="28"/>
    </row>
    <row r="380" spans="1:48" x14ac:dyDescent="0.25">
      <c r="A380" s="101">
        <f>'Input Volunteers'!A379</f>
        <v>0</v>
      </c>
      <c r="B380" s="100"/>
      <c r="C380" s="20"/>
      <c r="D380" s="20"/>
      <c r="E380" s="20"/>
      <c r="F380" s="20"/>
      <c r="G380" s="20"/>
      <c r="H380" s="29">
        <f t="shared" si="19"/>
        <v>0</v>
      </c>
      <c r="I380" s="20">
        <f t="shared" si="18"/>
        <v>0</v>
      </c>
      <c r="J380" s="20"/>
      <c r="K380" s="20"/>
      <c r="L380" s="20"/>
      <c r="M380" s="20"/>
      <c r="N380" s="20"/>
      <c r="O380" s="20"/>
      <c r="P380" s="20"/>
      <c r="Q380" s="20"/>
      <c r="R380" s="20"/>
      <c r="S380" s="20"/>
      <c r="T380" s="20"/>
      <c r="U380" s="20"/>
      <c r="V380" s="20">
        <f t="shared" si="20"/>
        <v>0</v>
      </c>
      <c r="W380" s="20"/>
      <c r="AB380" s="20"/>
      <c r="AC380" s="20"/>
      <c r="AD380" s="20"/>
      <c r="AE380" s="20"/>
      <c r="AF380" s="20"/>
      <c r="AG380" s="20"/>
      <c r="AH380" s="20"/>
      <c r="AI380" s="20"/>
      <c r="AJ380" s="20"/>
      <c r="AK380" s="20"/>
      <c r="AL380" s="20"/>
      <c r="AM380" s="20"/>
      <c r="AN380" s="20"/>
      <c r="AO380" s="20"/>
      <c r="AP380" s="20"/>
      <c r="AQ380" s="89"/>
      <c r="AR380" s="89"/>
      <c r="AS380" s="162"/>
      <c r="AT380" s="162"/>
      <c r="AU380" s="162"/>
      <c r="AV380" s="28"/>
    </row>
    <row r="381" spans="1:48" x14ac:dyDescent="0.25">
      <c r="A381" s="101">
        <f>'Input Volunteers'!A380</f>
        <v>0</v>
      </c>
      <c r="B381" s="100"/>
      <c r="C381" s="20"/>
      <c r="D381" s="20"/>
      <c r="E381" s="20"/>
      <c r="F381" s="20"/>
      <c r="G381" s="20"/>
      <c r="H381" s="29">
        <f t="shared" si="19"/>
        <v>0</v>
      </c>
      <c r="I381" s="20">
        <f t="shared" si="18"/>
        <v>0</v>
      </c>
      <c r="J381" s="20"/>
      <c r="K381" s="20"/>
      <c r="L381" s="20"/>
      <c r="M381" s="20"/>
      <c r="N381" s="20"/>
      <c r="O381" s="20"/>
      <c r="P381" s="20"/>
      <c r="Q381" s="20"/>
      <c r="R381" s="20"/>
      <c r="S381" s="20"/>
      <c r="T381" s="20"/>
      <c r="U381" s="20"/>
      <c r="V381" s="20">
        <f t="shared" si="20"/>
        <v>0</v>
      </c>
      <c r="W381" s="20"/>
      <c r="AB381" s="20"/>
      <c r="AC381" s="20"/>
      <c r="AD381" s="20"/>
      <c r="AE381" s="20"/>
      <c r="AF381" s="20"/>
      <c r="AG381" s="20"/>
      <c r="AH381" s="20"/>
      <c r="AI381" s="20"/>
      <c r="AJ381" s="20"/>
      <c r="AK381" s="20"/>
      <c r="AL381" s="20"/>
      <c r="AM381" s="20"/>
      <c r="AN381" s="20"/>
      <c r="AO381" s="20"/>
      <c r="AP381" s="20"/>
      <c r="AQ381" s="89"/>
      <c r="AR381" s="89"/>
      <c r="AS381" s="162"/>
      <c r="AT381" s="162"/>
      <c r="AU381" s="162"/>
      <c r="AV381" s="28"/>
    </row>
    <row r="382" spans="1:48" x14ac:dyDescent="0.25">
      <c r="A382" s="101">
        <f>'Input Volunteers'!A381</f>
        <v>0</v>
      </c>
      <c r="B382" s="100"/>
      <c r="C382" s="20"/>
      <c r="D382" s="20"/>
      <c r="E382" s="20"/>
      <c r="F382" s="20"/>
      <c r="G382" s="20"/>
      <c r="H382" s="29">
        <f t="shared" si="19"/>
        <v>0</v>
      </c>
      <c r="I382" s="20">
        <f t="shared" si="18"/>
        <v>0</v>
      </c>
      <c r="J382" s="20"/>
      <c r="K382" s="20"/>
      <c r="L382" s="20"/>
      <c r="M382" s="20"/>
      <c r="N382" s="20"/>
      <c r="O382" s="20"/>
      <c r="P382" s="20"/>
      <c r="Q382" s="20"/>
      <c r="R382" s="20"/>
      <c r="S382" s="20"/>
      <c r="T382" s="20"/>
      <c r="U382" s="20"/>
      <c r="V382" s="20">
        <f t="shared" si="20"/>
        <v>0</v>
      </c>
      <c r="W382" s="20"/>
      <c r="AB382" s="20"/>
      <c r="AC382" s="20"/>
      <c r="AD382" s="20"/>
      <c r="AE382" s="20"/>
      <c r="AF382" s="20"/>
      <c r="AG382" s="20"/>
      <c r="AH382" s="20"/>
      <c r="AI382" s="20"/>
      <c r="AJ382" s="20"/>
      <c r="AK382" s="20"/>
      <c r="AL382" s="20"/>
      <c r="AM382" s="20"/>
      <c r="AN382" s="20"/>
      <c r="AO382" s="20"/>
      <c r="AP382" s="20"/>
      <c r="AQ382" s="89"/>
      <c r="AR382" s="89"/>
      <c r="AS382" s="162"/>
      <c r="AT382" s="162"/>
      <c r="AU382" s="162"/>
      <c r="AV382" s="28"/>
    </row>
    <row r="383" spans="1:48" x14ac:dyDescent="0.25">
      <c r="A383" s="101">
        <f>'Input Volunteers'!A382</f>
        <v>0</v>
      </c>
      <c r="B383" s="100"/>
      <c r="C383" s="20"/>
      <c r="D383" s="20"/>
      <c r="E383" s="20"/>
      <c r="F383" s="20"/>
      <c r="G383" s="20"/>
      <c r="H383" s="29">
        <f t="shared" si="19"/>
        <v>0</v>
      </c>
      <c r="I383" s="20">
        <f t="shared" si="18"/>
        <v>0</v>
      </c>
      <c r="J383" s="20"/>
      <c r="K383" s="20"/>
      <c r="L383" s="20"/>
      <c r="M383" s="20"/>
      <c r="N383" s="20"/>
      <c r="O383" s="20"/>
      <c r="P383" s="20"/>
      <c r="Q383" s="20"/>
      <c r="R383" s="20"/>
      <c r="S383" s="20"/>
      <c r="T383" s="20"/>
      <c r="U383" s="20"/>
      <c r="V383" s="20">
        <f t="shared" si="20"/>
        <v>0</v>
      </c>
      <c r="W383" s="20"/>
      <c r="AB383" s="20"/>
      <c r="AC383" s="20"/>
      <c r="AD383" s="20"/>
      <c r="AE383" s="20"/>
      <c r="AF383" s="20"/>
      <c r="AG383" s="20"/>
      <c r="AH383" s="20"/>
      <c r="AI383" s="20"/>
      <c r="AJ383" s="20"/>
      <c r="AK383" s="20"/>
      <c r="AL383" s="20"/>
      <c r="AM383" s="20"/>
      <c r="AN383" s="20"/>
      <c r="AO383" s="20"/>
      <c r="AP383" s="20"/>
      <c r="AQ383" s="89"/>
      <c r="AR383" s="89"/>
      <c r="AS383" s="162"/>
      <c r="AT383" s="162"/>
      <c r="AU383" s="162"/>
      <c r="AV383" s="28"/>
    </row>
    <row r="384" spans="1:48" x14ac:dyDescent="0.25">
      <c r="A384" s="101">
        <f>'Input Volunteers'!A383</f>
        <v>0</v>
      </c>
      <c r="B384" s="100"/>
      <c r="C384" s="20"/>
      <c r="D384" s="20"/>
      <c r="E384" s="20"/>
      <c r="F384" s="20"/>
      <c r="G384" s="20"/>
      <c r="H384" s="29">
        <f t="shared" si="19"/>
        <v>0</v>
      </c>
      <c r="I384" s="20">
        <f t="shared" si="18"/>
        <v>0</v>
      </c>
      <c r="J384" s="20"/>
      <c r="K384" s="20"/>
      <c r="L384" s="20"/>
      <c r="M384" s="20"/>
      <c r="N384" s="20"/>
      <c r="O384" s="20"/>
      <c r="P384" s="20"/>
      <c r="Q384" s="20"/>
      <c r="R384" s="20"/>
      <c r="S384" s="20"/>
      <c r="T384" s="20"/>
      <c r="U384" s="20"/>
      <c r="V384" s="20">
        <f t="shared" si="20"/>
        <v>0</v>
      </c>
      <c r="W384" s="20"/>
      <c r="AB384" s="20"/>
      <c r="AC384" s="20"/>
      <c r="AD384" s="20"/>
      <c r="AE384" s="20"/>
      <c r="AF384" s="20"/>
      <c r="AG384" s="20"/>
      <c r="AH384" s="20"/>
      <c r="AI384" s="20"/>
      <c r="AJ384" s="20"/>
      <c r="AK384" s="20"/>
      <c r="AL384" s="20"/>
      <c r="AM384" s="20"/>
      <c r="AN384" s="20"/>
      <c r="AO384" s="20"/>
      <c r="AP384" s="20"/>
      <c r="AQ384" s="89"/>
      <c r="AR384" s="89"/>
      <c r="AS384" s="162"/>
      <c r="AT384" s="162"/>
      <c r="AU384" s="162"/>
      <c r="AV384" s="28"/>
    </row>
    <row r="385" spans="1:48" x14ac:dyDescent="0.25">
      <c r="A385" s="101">
        <f>'Input Volunteers'!A384</f>
        <v>0</v>
      </c>
      <c r="B385" s="100"/>
      <c r="C385" s="20"/>
      <c r="D385" s="20"/>
      <c r="E385" s="20"/>
      <c r="F385" s="20"/>
      <c r="G385" s="20"/>
      <c r="H385" s="29">
        <f t="shared" si="19"/>
        <v>0</v>
      </c>
      <c r="I385" s="20">
        <f t="shared" si="18"/>
        <v>0</v>
      </c>
      <c r="J385" s="20"/>
      <c r="K385" s="20"/>
      <c r="L385" s="20"/>
      <c r="M385" s="20"/>
      <c r="N385" s="20"/>
      <c r="O385" s="20"/>
      <c r="P385" s="20"/>
      <c r="Q385" s="20"/>
      <c r="R385" s="20"/>
      <c r="S385" s="20"/>
      <c r="T385" s="20"/>
      <c r="U385" s="20"/>
      <c r="V385" s="20">
        <f t="shared" si="20"/>
        <v>0</v>
      </c>
      <c r="W385" s="20"/>
      <c r="AB385" s="20"/>
      <c r="AC385" s="20"/>
      <c r="AD385" s="20"/>
      <c r="AE385" s="20"/>
      <c r="AF385" s="20"/>
      <c r="AG385" s="20"/>
      <c r="AH385" s="20"/>
      <c r="AI385" s="20"/>
      <c r="AJ385" s="20"/>
      <c r="AK385" s="20"/>
      <c r="AL385" s="20"/>
      <c r="AM385" s="20"/>
      <c r="AN385" s="20"/>
      <c r="AO385" s="20"/>
      <c r="AP385" s="20"/>
      <c r="AQ385" s="89"/>
      <c r="AR385" s="89"/>
      <c r="AS385" s="162"/>
      <c r="AT385" s="162"/>
      <c r="AU385" s="162"/>
      <c r="AV385" s="28"/>
    </row>
    <row r="386" spans="1:48" x14ac:dyDescent="0.25">
      <c r="A386" s="101">
        <f>'Input Volunteers'!A385</f>
        <v>0</v>
      </c>
      <c r="B386" s="100"/>
      <c r="C386" s="20"/>
      <c r="D386" s="20"/>
      <c r="E386" s="20"/>
      <c r="F386" s="20"/>
      <c r="G386" s="20"/>
      <c r="H386" s="29">
        <f t="shared" si="19"/>
        <v>0</v>
      </c>
      <c r="I386" s="20">
        <f t="shared" si="18"/>
        <v>0</v>
      </c>
      <c r="J386" s="20"/>
      <c r="K386" s="20"/>
      <c r="L386" s="20"/>
      <c r="M386" s="20"/>
      <c r="N386" s="20"/>
      <c r="O386" s="20"/>
      <c r="P386" s="20"/>
      <c r="Q386" s="20"/>
      <c r="R386" s="20"/>
      <c r="S386" s="20"/>
      <c r="T386" s="20"/>
      <c r="U386" s="20"/>
      <c r="V386" s="20">
        <f t="shared" si="20"/>
        <v>0</v>
      </c>
      <c r="W386" s="20"/>
      <c r="AB386" s="20"/>
      <c r="AC386" s="20"/>
      <c r="AD386" s="20"/>
      <c r="AE386" s="20"/>
      <c r="AF386" s="20"/>
      <c r="AG386" s="20"/>
      <c r="AH386" s="20"/>
      <c r="AI386" s="20"/>
      <c r="AJ386" s="20"/>
      <c r="AK386" s="20"/>
      <c r="AL386" s="20"/>
      <c r="AM386" s="20"/>
      <c r="AN386" s="20"/>
      <c r="AO386" s="20"/>
      <c r="AP386" s="20"/>
      <c r="AQ386" s="89"/>
      <c r="AR386" s="89"/>
      <c r="AS386" s="162"/>
      <c r="AT386" s="162"/>
      <c r="AU386" s="162"/>
      <c r="AV386" s="28"/>
    </row>
    <row r="387" spans="1:48" x14ac:dyDescent="0.25">
      <c r="A387" s="101">
        <f>'Input Volunteers'!A386</f>
        <v>0</v>
      </c>
      <c r="B387" s="100"/>
      <c r="C387" s="20"/>
      <c r="D387" s="20"/>
      <c r="E387" s="20"/>
      <c r="F387" s="20"/>
      <c r="G387" s="20"/>
      <c r="H387" s="29">
        <f t="shared" si="19"/>
        <v>0</v>
      </c>
      <c r="I387" s="20">
        <f t="shared" si="18"/>
        <v>0</v>
      </c>
      <c r="J387" s="20"/>
      <c r="K387" s="20"/>
      <c r="L387" s="20"/>
      <c r="M387" s="20"/>
      <c r="N387" s="20"/>
      <c r="O387" s="20"/>
      <c r="P387" s="20"/>
      <c r="Q387" s="20"/>
      <c r="R387" s="20"/>
      <c r="S387" s="20"/>
      <c r="T387" s="20"/>
      <c r="U387" s="20"/>
      <c r="V387" s="20">
        <f t="shared" si="20"/>
        <v>0</v>
      </c>
      <c r="W387" s="20"/>
      <c r="AB387" s="20"/>
      <c r="AC387" s="20"/>
      <c r="AD387" s="20"/>
      <c r="AE387" s="20"/>
      <c r="AF387" s="20"/>
      <c r="AG387" s="20"/>
      <c r="AH387" s="20"/>
      <c r="AI387" s="20"/>
      <c r="AJ387" s="20"/>
      <c r="AK387" s="20"/>
      <c r="AL387" s="20"/>
      <c r="AM387" s="20"/>
      <c r="AN387" s="20"/>
      <c r="AO387" s="20"/>
      <c r="AP387" s="20"/>
      <c r="AQ387" s="89"/>
      <c r="AR387" s="89"/>
      <c r="AS387" s="162"/>
      <c r="AT387" s="162"/>
      <c r="AU387" s="162"/>
      <c r="AV387" s="28"/>
    </row>
    <row r="388" spans="1:48" x14ac:dyDescent="0.25">
      <c r="A388" s="101">
        <f>'Input Volunteers'!A387</f>
        <v>0</v>
      </c>
      <c r="B388" s="100"/>
      <c r="C388" s="20"/>
      <c r="D388" s="20"/>
      <c r="E388" s="20"/>
      <c r="F388" s="20"/>
      <c r="G388" s="20"/>
      <c r="H388" s="29">
        <f t="shared" si="19"/>
        <v>0</v>
      </c>
      <c r="I388" s="20">
        <f t="shared" si="18"/>
        <v>0</v>
      </c>
      <c r="J388" s="20"/>
      <c r="K388" s="20"/>
      <c r="L388" s="20"/>
      <c r="M388" s="20"/>
      <c r="N388" s="20"/>
      <c r="O388" s="20"/>
      <c r="P388" s="20"/>
      <c r="Q388" s="20"/>
      <c r="R388" s="20"/>
      <c r="S388" s="20"/>
      <c r="T388" s="20"/>
      <c r="U388" s="20"/>
      <c r="V388" s="20">
        <f t="shared" si="20"/>
        <v>0</v>
      </c>
      <c r="W388" s="20"/>
      <c r="AB388" s="20"/>
      <c r="AC388" s="20"/>
      <c r="AD388" s="20"/>
      <c r="AE388" s="20"/>
      <c r="AF388" s="20"/>
      <c r="AG388" s="20"/>
      <c r="AH388" s="20"/>
      <c r="AI388" s="20"/>
      <c r="AJ388" s="20"/>
      <c r="AK388" s="20"/>
      <c r="AL388" s="20"/>
      <c r="AM388" s="20"/>
      <c r="AN388" s="20"/>
      <c r="AO388" s="20"/>
      <c r="AP388" s="20"/>
      <c r="AQ388" s="89"/>
      <c r="AR388" s="89"/>
      <c r="AS388" s="162"/>
      <c r="AT388" s="162"/>
      <c r="AU388" s="162"/>
      <c r="AV388" s="28"/>
    </row>
    <row r="389" spans="1:48" x14ac:dyDescent="0.25">
      <c r="A389" s="101">
        <f>'Input Volunteers'!A388</f>
        <v>0</v>
      </c>
      <c r="B389" s="100"/>
      <c r="C389" s="20"/>
      <c r="D389" s="20"/>
      <c r="E389" s="20"/>
      <c r="F389" s="20"/>
      <c r="G389" s="20"/>
      <c r="H389" s="29">
        <f t="shared" si="19"/>
        <v>0</v>
      </c>
      <c r="I389" s="20">
        <f t="shared" si="18"/>
        <v>0</v>
      </c>
      <c r="J389" s="20"/>
      <c r="K389" s="20"/>
      <c r="L389" s="20"/>
      <c r="M389" s="20"/>
      <c r="N389" s="20"/>
      <c r="O389" s="20"/>
      <c r="P389" s="20"/>
      <c r="Q389" s="20"/>
      <c r="R389" s="20"/>
      <c r="S389" s="20"/>
      <c r="T389" s="20"/>
      <c r="U389" s="20"/>
      <c r="V389" s="20">
        <f t="shared" si="20"/>
        <v>0</v>
      </c>
      <c r="W389" s="20"/>
      <c r="AB389" s="20"/>
      <c r="AC389" s="20"/>
      <c r="AD389" s="20"/>
      <c r="AE389" s="20"/>
      <c r="AF389" s="20"/>
      <c r="AG389" s="20"/>
      <c r="AH389" s="20"/>
      <c r="AI389" s="20"/>
      <c r="AJ389" s="20"/>
      <c r="AK389" s="20"/>
      <c r="AL389" s="20"/>
      <c r="AM389" s="20"/>
      <c r="AN389" s="20"/>
      <c r="AO389" s="20"/>
      <c r="AP389" s="20"/>
      <c r="AQ389" s="89"/>
      <c r="AR389" s="89"/>
      <c r="AS389" s="162"/>
      <c r="AT389" s="162"/>
      <c r="AU389" s="162"/>
      <c r="AV389" s="28"/>
    </row>
    <row r="390" spans="1:48" x14ac:dyDescent="0.25">
      <c r="A390" s="101">
        <f>'Input Volunteers'!A389</f>
        <v>0</v>
      </c>
      <c r="B390" s="100"/>
      <c r="C390" s="20"/>
      <c r="D390" s="20"/>
      <c r="E390" s="20"/>
      <c r="F390" s="20"/>
      <c r="G390" s="20"/>
      <c r="H390" s="29">
        <f t="shared" si="19"/>
        <v>0</v>
      </c>
      <c r="I390" s="20">
        <f t="shared" si="18"/>
        <v>0</v>
      </c>
      <c r="J390" s="20"/>
      <c r="K390" s="20"/>
      <c r="L390" s="20"/>
      <c r="M390" s="20"/>
      <c r="N390" s="20"/>
      <c r="O390" s="20"/>
      <c r="P390" s="20"/>
      <c r="Q390" s="20"/>
      <c r="R390" s="20"/>
      <c r="S390" s="20"/>
      <c r="T390" s="20"/>
      <c r="U390" s="20"/>
      <c r="V390" s="20">
        <f t="shared" si="20"/>
        <v>0</v>
      </c>
      <c r="W390" s="20"/>
      <c r="AB390" s="20"/>
      <c r="AC390" s="20"/>
      <c r="AD390" s="20"/>
      <c r="AE390" s="20"/>
      <c r="AF390" s="20"/>
      <c r="AG390" s="20"/>
      <c r="AH390" s="20"/>
      <c r="AI390" s="20"/>
      <c r="AJ390" s="20"/>
      <c r="AK390" s="20"/>
      <c r="AL390" s="20"/>
      <c r="AM390" s="20"/>
      <c r="AN390" s="20"/>
      <c r="AO390" s="20"/>
      <c r="AP390" s="20"/>
      <c r="AQ390" s="89"/>
      <c r="AR390" s="89"/>
      <c r="AS390" s="162"/>
      <c r="AT390" s="162"/>
      <c r="AU390" s="162"/>
      <c r="AV390" s="28"/>
    </row>
    <row r="391" spans="1:48" x14ac:dyDescent="0.25">
      <c r="A391" s="101">
        <f>'Input Volunteers'!A390</f>
        <v>0</v>
      </c>
      <c r="B391" s="100"/>
      <c r="C391" s="20"/>
      <c r="D391" s="20"/>
      <c r="E391" s="20"/>
      <c r="F391" s="20"/>
      <c r="G391" s="20"/>
      <c r="H391" s="29">
        <f t="shared" si="19"/>
        <v>0</v>
      </c>
      <c r="I391" s="20">
        <f t="shared" si="18"/>
        <v>0</v>
      </c>
      <c r="J391" s="20"/>
      <c r="K391" s="20"/>
      <c r="L391" s="20"/>
      <c r="M391" s="20"/>
      <c r="N391" s="20"/>
      <c r="O391" s="20"/>
      <c r="P391" s="20"/>
      <c r="Q391" s="20"/>
      <c r="R391" s="20"/>
      <c r="S391" s="20"/>
      <c r="T391" s="20"/>
      <c r="U391" s="20"/>
      <c r="V391" s="20">
        <f t="shared" si="20"/>
        <v>0</v>
      </c>
      <c r="W391" s="20"/>
      <c r="AB391" s="20"/>
      <c r="AC391" s="20"/>
      <c r="AD391" s="20"/>
      <c r="AE391" s="20"/>
      <c r="AF391" s="20"/>
      <c r="AG391" s="20"/>
      <c r="AH391" s="20"/>
      <c r="AI391" s="20"/>
      <c r="AJ391" s="20"/>
      <c r="AK391" s="20"/>
      <c r="AL391" s="20"/>
      <c r="AM391" s="20"/>
      <c r="AN391" s="20"/>
      <c r="AO391" s="20"/>
      <c r="AP391" s="20"/>
      <c r="AQ391" s="89"/>
      <c r="AR391" s="89"/>
      <c r="AS391" s="162"/>
      <c r="AT391" s="162"/>
      <c r="AU391" s="162"/>
      <c r="AV391" s="28"/>
    </row>
    <row r="392" spans="1:48" x14ac:dyDescent="0.25">
      <c r="A392" s="101">
        <f>'Input Volunteers'!A391</f>
        <v>0</v>
      </c>
      <c r="B392" s="100"/>
      <c r="C392" s="20"/>
      <c r="D392" s="20"/>
      <c r="E392" s="20"/>
      <c r="F392" s="20"/>
      <c r="G392" s="20"/>
      <c r="H392" s="29">
        <f t="shared" si="19"/>
        <v>0</v>
      </c>
      <c r="I392" s="20">
        <f t="shared" si="18"/>
        <v>0</v>
      </c>
      <c r="J392" s="20"/>
      <c r="K392" s="20"/>
      <c r="L392" s="20"/>
      <c r="M392" s="20"/>
      <c r="N392" s="20"/>
      <c r="O392" s="20"/>
      <c r="P392" s="20"/>
      <c r="Q392" s="20"/>
      <c r="R392" s="20"/>
      <c r="S392" s="20"/>
      <c r="T392" s="20"/>
      <c r="U392" s="20"/>
      <c r="V392" s="20">
        <f t="shared" si="20"/>
        <v>0</v>
      </c>
      <c r="W392" s="20"/>
      <c r="AB392" s="20"/>
      <c r="AC392" s="20"/>
      <c r="AD392" s="20"/>
      <c r="AE392" s="20"/>
      <c r="AF392" s="20"/>
      <c r="AG392" s="20"/>
      <c r="AH392" s="20"/>
      <c r="AI392" s="20"/>
      <c r="AJ392" s="20"/>
      <c r="AK392" s="20"/>
      <c r="AL392" s="20"/>
      <c r="AM392" s="20"/>
      <c r="AN392" s="20"/>
      <c r="AO392" s="20"/>
      <c r="AP392" s="20"/>
      <c r="AQ392" s="89"/>
      <c r="AR392" s="89"/>
      <c r="AS392" s="162"/>
      <c r="AT392" s="162"/>
      <c r="AU392" s="162"/>
      <c r="AV392" s="28"/>
    </row>
    <row r="393" spans="1:48" x14ac:dyDescent="0.25">
      <c r="A393" s="101">
        <f>'Input Volunteers'!A392</f>
        <v>0</v>
      </c>
      <c r="B393" s="100"/>
      <c r="C393" s="20"/>
      <c r="D393" s="20"/>
      <c r="E393" s="20"/>
      <c r="F393" s="20"/>
      <c r="G393" s="20"/>
      <c r="H393" s="29">
        <f t="shared" si="19"/>
        <v>0</v>
      </c>
      <c r="I393" s="20">
        <f t="shared" si="18"/>
        <v>0</v>
      </c>
      <c r="J393" s="20"/>
      <c r="K393" s="20"/>
      <c r="L393" s="20"/>
      <c r="M393" s="20"/>
      <c r="N393" s="20"/>
      <c r="O393" s="20"/>
      <c r="P393" s="20"/>
      <c r="Q393" s="20"/>
      <c r="R393" s="20"/>
      <c r="S393" s="20"/>
      <c r="T393" s="20"/>
      <c r="U393" s="20"/>
      <c r="V393" s="20">
        <f t="shared" si="20"/>
        <v>0</v>
      </c>
      <c r="W393" s="20"/>
      <c r="AB393" s="20"/>
      <c r="AC393" s="20"/>
      <c r="AD393" s="20"/>
      <c r="AE393" s="20"/>
      <c r="AF393" s="20"/>
      <c r="AG393" s="20"/>
      <c r="AH393" s="20"/>
      <c r="AI393" s="20"/>
      <c r="AJ393" s="20"/>
      <c r="AK393" s="20"/>
      <c r="AL393" s="20"/>
      <c r="AM393" s="20"/>
      <c r="AN393" s="20"/>
      <c r="AO393" s="20"/>
      <c r="AP393" s="20"/>
      <c r="AQ393" s="89"/>
      <c r="AR393" s="89"/>
      <c r="AS393" s="162"/>
      <c r="AT393" s="162"/>
      <c r="AU393" s="162"/>
      <c r="AV393" s="28"/>
    </row>
    <row r="394" spans="1:48" x14ac:dyDescent="0.25">
      <c r="A394" s="101">
        <f>'Input Volunteers'!A393</f>
        <v>0</v>
      </c>
      <c r="B394" s="100"/>
      <c r="C394" s="20"/>
      <c r="D394" s="20"/>
      <c r="E394" s="20"/>
      <c r="F394" s="20"/>
      <c r="G394" s="20"/>
      <c r="H394" s="29">
        <f t="shared" si="19"/>
        <v>0</v>
      </c>
      <c r="I394" s="20">
        <f t="shared" si="18"/>
        <v>0</v>
      </c>
      <c r="J394" s="20"/>
      <c r="K394" s="20"/>
      <c r="L394" s="20"/>
      <c r="M394" s="20"/>
      <c r="N394" s="20"/>
      <c r="O394" s="20"/>
      <c r="P394" s="20"/>
      <c r="Q394" s="20"/>
      <c r="R394" s="20"/>
      <c r="S394" s="20"/>
      <c r="T394" s="20"/>
      <c r="U394" s="20"/>
      <c r="V394" s="20">
        <f t="shared" si="20"/>
        <v>0</v>
      </c>
      <c r="W394" s="20"/>
      <c r="AB394" s="20"/>
      <c r="AC394" s="20"/>
      <c r="AD394" s="20"/>
      <c r="AE394" s="20"/>
      <c r="AF394" s="20"/>
      <c r="AG394" s="20"/>
      <c r="AH394" s="20"/>
      <c r="AI394" s="20"/>
      <c r="AJ394" s="20"/>
      <c r="AK394" s="20"/>
      <c r="AL394" s="20"/>
      <c r="AM394" s="20"/>
      <c r="AN394" s="20"/>
      <c r="AO394" s="20"/>
      <c r="AP394" s="20"/>
      <c r="AQ394" s="89"/>
      <c r="AR394" s="89"/>
      <c r="AS394" s="162"/>
      <c r="AT394" s="162"/>
      <c r="AU394" s="162"/>
      <c r="AV394" s="28"/>
    </row>
    <row r="395" spans="1:48" x14ac:dyDescent="0.25">
      <c r="A395" s="101">
        <f>'Input Volunteers'!A394</f>
        <v>0</v>
      </c>
      <c r="B395" s="100"/>
      <c r="C395" s="20"/>
      <c r="D395" s="20"/>
      <c r="E395" s="20"/>
      <c r="F395" s="20"/>
      <c r="G395" s="20"/>
      <c r="H395" s="29">
        <f t="shared" si="19"/>
        <v>0</v>
      </c>
      <c r="I395" s="20">
        <f t="shared" si="18"/>
        <v>0</v>
      </c>
      <c r="J395" s="20"/>
      <c r="K395" s="20"/>
      <c r="L395" s="20"/>
      <c r="M395" s="20"/>
      <c r="N395" s="20"/>
      <c r="O395" s="20"/>
      <c r="P395" s="20"/>
      <c r="Q395" s="20"/>
      <c r="R395" s="20"/>
      <c r="S395" s="20"/>
      <c r="T395" s="20"/>
      <c r="U395" s="20"/>
      <c r="V395" s="20">
        <f t="shared" si="20"/>
        <v>0</v>
      </c>
      <c r="W395" s="20"/>
      <c r="AB395" s="20"/>
      <c r="AC395" s="20"/>
      <c r="AD395" s="20"/>
      <c r="AE395" s="20"/>
      <c r="AF395" s="20"/>
      <c r="AG395" s="20"/>
      <c r="AH395" s="20"/>
      <c r="AI395" s="20"/>
      <c r="AJ395" s="20"/>
      <c r="AK395" s="20"/>
      <c r="AL395" s="20"/>
      <c r="AM395" s="20"/>
      <c r="AN395" s="20"/>
      <c r="AO395" s="20"/>
      <c r="AP395" s="20"/>
      <c r="AQ395" s="89"/>
      <c r="AR395" s="89"/>
      <c r="AS395" s="162"/>
      <c r="AT395" s="162"/>
      <c r="AU395" s="162"/>
      <c r="AV395" s="28"/>
    </row>
    <row r="396" spans="1:48" x14ac:dyDescent="0.25">
      <c r="A396" s="101">
        <f>'Input Volunteers'!A395</f>
        <v>0</v>
      </c>
      <c r="B396" s="100"/>
      <c r="C396" s="20"/>
      <c r="D396" s="20"/>
      <c r="E396" s="20"/>
      <c r="F396" s="20"/>
      <c r="G396" s="20"/>
      <c r="H396" s="29">
        <f t="shared" si="19"/>
        <v>0</v>
      </c>
      <c r="I396" s="20">
        <f t="shared" si="18"/>
        <v>0</v>
      </c>
      <c r="J396" s="20"/>
      <c r="K396" s="20"/>
      <c r="L396" s="20"/>
      <c r="M396" s="20"/>
      <c r="N396" s="20"/>
      <c r="O396" s="20"/>
      <c r="P396" s="20"/>
      <c r="Q396" s="20"/>
      <c r="R396" s="20"/>
      <c r="S396" s="20"/>
      <c r="T396" s="20"/>
      <c r="U396" s="20"/>
      <c r="V396" s="20">
        <f t="shared" si="20"/>
        <v>0</v>
      </c>
      <c r="W396" s="20"/>
      <c r="AB396" s="20"/>
      <c r="AC396" s="20"/>
      <c r="AD396" s="20"/>
      <c r="AE396" s="20"/>
      <c r="AF396" s="20"/>
      <c r="AG396" s="20"/>
      <c r="AH396" s="20"/>
      <c r="AI396" s="20"/>
      <c r="AJ396" s="20"/>
      <c r="AK396" s="20"/>
      <c r="AL396" s="20"/>
      <c r="AM396" s="20"/>
      <c r="AN396" s="20"/>
      <c r="AO396" s="20"/>
      <c r="AP396" s="20"/>
      <c r="AQ396" s="89"/>
      <c r="AR396" s="89"/>
      <c r="AS396" s="162"/>
      <c r="AT396" s="162"/>
      <c r="AU396" s="162"/>
      <c r="AV396" s="28"/>
    </row>
    <row r="397" spans="1:48" x14ac:dyDescent="0.25">
      <c r="A397" s="101">
        <f>'Input Volunteers'!A396</f>
        <v>0</v>
      </c>
      <c r="B397" s="100"/>
      <c r="C397" s="20"/>
      <c r="D397" s="20"/>
      <c r="E397" s="20"/>
      <c r="F397" s="20"/>
      <c r="G397" s="20"/>
      <c r="H397" s="29">
        <f t="shared" si="19"/>
        <v>0</v>
      </c>
      <c r="I397" s="20">
        <f t="shared" si="18"/>
        <v>0</v>
      </c>
      <c r="J397" s="20"/>
      <c r="K397" s="20"/>
      <c r="L397" s="20"/>
      <c r="M397" s="20"/>
      <c r="N397" s="20"/>
      <c r="O397" s="20"/>
      <c r="P397" s="20"/>
      <c r="Q397" s="20"/>
      <c r="R397" s="20"/>
      <c r="S397" s="20"/>
      <c r="T397" s="20"/>
      <c r="U397" s="20"/>
      <c r="V397" s="20">
        <f t="shared" si="20"/>
        <v>0</v>
      </c>
      <c r="W397" s="20"/>
      <c r="AB397" s="20"/>
      <c r="AC397" s="20"/>
      <c r="AD397" s="20"/>
      <c r="AE397" s="20"/>
      <c r="AF397" s="20"/>
      <c r="AG397" s="20"/>
      <c r="AH397" s="20"/>
      <c r="AI397" s="20"/>
      <c r="AJ397" s="20"/>
      <c r="AK397" s="20"/>
      <c r="AL397" s="20"/>
      <c r="AM397" s="20"/>
      <c r="AN397" s="20"/>
      <c r="AO397" s="20"/>
      <c r="AP397" s="20"/>
      <c r="AQ397" s="89"/>
      <c r="AR397" s="89"/>
      <c r="AS397" s="162"/>
      <c r="AT397" s="162"/>
      <c r="AU397" s="162"/>
      <c r="AV397" s="28"/>
    </row>
    <row r="398" spans="1:48" x14ac:dyDescent="0.25">
      <c r="A398" s="101">
        <f>'Input Volunteers'!A397</f>
        <v>0</v>
      </c>
      <c r="B398" s="100"/>
      <c r="C398" s="20"/>
      <c r="D398" s="20"/>
      <c r="E398" s="20"/>
      <c r="F398" s="20"/>
      <c r="G398" s="20"/>
      <c r="H398" s="29">
        <f t="shared" si="19"/>
        <v>0</v>
      </c>
      <c r="I398" s="20">
        <f t="shared" si="18"/>
        <v>0</v>
      </c>
      <c r="J398" s="20"/>
      <c r="K398" s="20"/>
      <c r="L398" s="20"/>
      <c r="M398" s="20"/>
      <c r="N398" s="20"/>
      <c r="O398" s="20"/>
      <c r="P398" s="20"/>
      <c r="Q398" s="20"/>
      <c r="R398" s="20"/>
      <c r="S398" s="20"/>
      <c r="T398" s="20"/>
      <c r="U398" s="20"/>
      <c r="V398" s="20">
        <f t="shared" si="20"/>
        <v>0</v>
      </c>
      <c r="W398" s="20"/>
      <c r="AB398" s="20"/>
      <c r="AC398" s="20"/>
      <c r="AD398" s="20"/>
      <c r="AE398" s="20"/>
      <c r="AF398" s="20"/>
      <c r="AG398" s="20"/>
      <c r="AH398" s="20"/>
      <c r="AI398" s="20"/>
      <c r="AJ398" s="20"/>
      <c r="AK398" s="20"/>
      <c r="AL398" s="20"/>
      <c r="AM398" s="20"/>
      <c r="AN398" s="20"/>
      <c r="AO398" s="20"/>
      <c r="AP398" s="20"/>
      <c r="AQ398" s="89"/>
      <c r="AR398" s="89"/>
      <c r="AS398" s="162"/>
      <c r="AT398" s="162"/>
      <c r="AU398" s="162"/>
      <c r="AV398" s="28"/>
    </row>
    <row r="399" spans="1:48" x14ac:dyDescent="0.25">
      <c r="A399" s="101">
        <f>'Input Volunteers'!A398</f>
        <v>0</v>
      </c>
      <c r="B399" s="100"/>
      <c r="C399" s="20"/>
      <c r="D399" s="20"/>
      <c r="E399" s="20"/>
      <c r="F399" s="20"/>
      <c r="G399" s="20"/>
      <c r="H399" s="29">
        <f t="shared" si="19"/>
        <v>0</v>
      </c>
      <c r="I399" s="20">
        <f t="shared" si="18"/>
        <v>0</v>
      </c>
      <c r="J399" s="20"/>
      <c r="K399" s="20"/>
      <c r="L399" s="20"/>
      <c r="M399" s="20"/>
      <c r="N399" s="20"/>
      <c r="O399" s="20"/>
      <c r="P399" s="20"/>
      <c r="Q399" s="20"/>
      <c r="R399" s="20"/>
      <c r="S399" s="20"/>
      <c r="T399" s="20"/>
      <c r="U399" s="20"/>
      <c r="V399" s="20">
        <f t="shared" si="20"/>
        <v>0</v>
      </c>
      <c r="W399" s="20"/>
      <c r="AB399" s="20"/>
      <c r="AC399" s="20"/>
      <c r="AD399" s="20"/>
      <c r="AE399" s="20"/>
      <c r="AF399" s="20"/>
      <c r="AG399" s="20"/>
      <c r="AH399" s="20"/>
      <c r="AI399" s="20"/>
      <c r="AJ399" s="20"/>
      <c r="AK399" s="20"/>
      <c r="AL399" s="20"/>
      <c r="AM399" s="20"/>
      <c r="AN399" s="20"/>
      <c r="AO399" s="20"/>
      <c r="AP399" s="20"/>
      <c r="AQ399" s="89"/>
      <c r="AR399" s="89"/>
      <c r="AS399" s="162"/>
      <c r="AT399" s="162"/>
      <c r="AU399" s="162"/>
      <c r="AV399" s="28"/>
    </row>
    <row r="400" spans="1:48" x14ac:dyDescent="0.25">
      <c r="A400" s="101">
        <f>'Input Volunteers'!A399</f>
        <v>0</v>
      </c>
      <c r="B400" s="100"/>
      <c r="C400" s="20"/>
      <c r="D400" s="20"/>
      <c r="E400" s="20"/>
      <c r="F400" s="20"/>
      <c r="G400" s="20"/>
      <c r="H400" s="29">
        <f t="shared" si="19"/>
        <v>0</v>
      </c>
      <c r="I400" s="20">
        <f t="shared" si="18"/>
        <v>0</v>
      </c>
      <c r="J400" s="20"/>
      <c r="K400" s="20"/>
      <c r="L400" s="20"/>
      <c r="M400" s="20"/>
      <c r="N400" s="20"/>
      <c r="O400" s="20"/>
      <c r="P400" s="20"/>
      <c r="Q400" s="20"/>
      <c r="R400" s="20"/>
      <c r="S400" s="20"/>
      <c r="T400" s="20"/>
      <c r="U400" s="20"/>
      <c r="V400" s="20">
        <f t="shared" si="20"/>
        <v>0</v>
      </c>
      <c r="W400" s="20"/>
      <c r="AB400" s="20"/>
      <c r="AC400" s="20"/>
      <c r="AD400" s="20"/>
      <c r="AE400" s="20"/>
      <c r="AF400" s="20"/>
      <c r="AG400" s="20"/>
      <c r="AH400" s="20"/>
      <c r="AI400" s="20"/>
      <c r="AJ400" s="20"/>
      <c r="AK400" s="20"/>
      <c r="AL400" s="20"/>
      <c r="AM400" s="20"/>
      <c r="AN400" s="20"/>
      <c r="AO400" s="20"/>
      <c r="AP400" s="20"/>
      <c r="AQ400" s="89"/>
      <c r="AR400" s="89"/>
      <c r="AS400" s="162"/>
      <c r="AT400" s="162"/>
      <c r="AU400" s="162"/>
      <c r="AV400" s="28"/>
    </row>
    <row r="401" spans="1:48" x14ac:dyDescent="0.25">
      <c r="A401" s="101">
        <f>'Input Volunteers'!A400</f>
        <v>0</v>
      </c>
      <c r="B401" s="100"/>
      <c r="C401" s="20"/>
      <c r="D401" s="20"/>
      <c r="E401" s="20"/>
      <c r="F401" s="20"/>
      <c r="G401" s="20"/>
      <c r="H401" s="29">
        <f t="shared" si="19"/>
        <v>0</v>
      </c>
      <c r="I401" s="20">
        <f t="shared" si="18"/>
        <v>0</v>
      </c>
      <c r="J401" s="20"/>
      <c r="K401" s="20"/>
      <c r="L401" s="20"/>
      <c r="M401" s="20"/>
      <c r="N401" s="20"/>
      <c r="O401" s="20"/>
      <c r="P401" s="20"/>
      <c r="Q401" s="20"/>
      <c r="R401" s="20"/>
      <c r="S401" s="20"/>
      <c r="T401" s="20"/>
      <c r="U401" s="20"/>
      <c r="V401" s="20">
        <f t="shared" si="20"/>
        <v>0</v>
      </c>
      <c r="W401" s="20"/>
      <c r="AB401" s="20"/>
      <c r="AC401" s="20"/>
      <c r="AD401" s="20"/>
      <c r="AE401" s="20"/>
      <c r="AF401" s="20"/>
      <c r="AG401" s="20"/>
      <c r="AH401" s="20"/>
      <c r="AI401" s="20"/>
      <c r="AJ401" s="20"/>
      <c r="AK401" s="20"/>
      <c r="AL401" s="20"/>
      <c r="AM401" s="20"/>
      <c r="AN401" s="20"/>
      <c r="AO401" s="20"/>
      <c r="AP401" s="20"/>
      <c r="AQ401" s="89"/>
      <c r="AR401" s="89"/>
      <c r="AS401" s="162"/>
      <c r="AT401" s="162"/>
      <c r="AU401" s="162"/>
      <c r="AV401" s="28"/>
    </row>
    <row r="402" spans="1:48" x14ac:dyDescent="0.25">
      <c r="A402" s="101">
        <f>'Input Volunteers'!A401</f>
        <v>0</v>
      </c>
      <c r="B402" s="100"/>
      <c r="C402" s="20"/>
      <c r="D402" s="20"/>
      <c r="E402" s="20"/>
      <c r="F402" s="20"/>
      <c r="G402" s="20"/>
      <c r="H402" s="29">
        <f t="shared" si="19"/>
        <v>0</v>
      </c>
      <c r="I402" s="20">
        <f t="shared" si="18"/>
        <v>0</v>
      </c>
      <c r="J402" s="20"/>
      <c r="K402" s="20"/>
      <c r="L402" s="20"/>
      <c r="M402" s="20"/>
      <c r="N402" s="20"/>
      <c r="O402" s="20"/>
      <c r="P402" s="20"/>
      <c r="Q402" s="20"/>
      <c r="R402" s="20"/>
      <c r="S402" s="20"/>
      <c r="T402" s="20"/>
      <c r="U402" s="20"/>
      <c r="V402" s="20">
        <f t="shared" si="20"/>
        <v>0</v>
      </c>
      <c r="W402" s="20"/>
      <c r="AB402" s="20"/>
      <c r="AC402" s="20"/>
      <c r="AD402" s="20"/>
      <c r="AE402" s="20"/>
      <c r="AF402" s="20"/>
      <c r="AG402" s="20"/>
      <c r="AH402" s="20"/>
      <c r="AI402" s="20"/>
      <c r="AJ402" s="20"/>
      <c r="AK402" s="20"/>
      <c r="AL402" s="20"/>
      <c r="AM402" s="20"/>
      <c r="AN402" s="20"/>
      <c r="AO402" s="20"/>
      <c r="AP402" s="20"/>
      <c r="AQ402" s="89"/>
      <c r="AR402" s="89"/>
      <c r="AS402" s="162"/>
      <c r="AT402" s="162"/>
      <c r="AU402" s="162"/>
      <c r="AV402" s="28"/>
    </row>
    <row r="403" spans="1:48" x14ac:dyDescent="0.25">
      <c r="A403" s="101">
        <f>'Input Volunteers'!A402</f>
        <v>0</v>
      </c>
      <c r="B403" s="100"/>
      <c r="C403" s="20"/>
      <c r="D403" s="20"/>
      <c r="E403" s="20"/>
      <c r="F403" s="20"/>
      <c r="G403" s="20"/>
      <c r="H403" s="29">
        <f t="shared" si="19"/>
        <v>0</v>
      </c>
      <c r="I403" s="20">
        <f t="shared" si="18"/>
        <v>0</v>
      </c>
      <c r="J403" s="20"/>
      <c r="K403" s="20"/>
      <c r="L403" s="20"/>
      <c r="M403" s="20"/>
      <c r="N403" s="20"/>
      <c r="O403" s="20"/>
      <c r="P403" s="20"/>
      <c r="Q403" s="20"/>
      <c r="R403" s="20"/>
      <c r="S403" s="20"/>
      <c r="T403" s="20"/>
      <c r="U403" s="20"/>
      <c r="V403" s="20">
        <f t="shared" si="20"/>
        <v>0</v>
      </c>
      <c r="W403" s="20"/>
      <c r="AB403" s="20"/>
      <c r="AC403" s="20"/>
      <c r="AD403" s="20"/>
      <c r="AE403" s="20"/>
      <c r="AF403" s="20"/>
      <c r="AG403" s="20"/>
      <c r="AH403" s="20"/>
      <c r="AI403" s="20"/>
      <c r="AJ403" s="20"/>
      <c r="AK403" s="20"/>
      <c r="AL403" s="20"/>
      <c r="AM403" s="20"/>
      <c r="AN403" s="20"/>
      <c r="AO403" s="20"/>
      <c r="AP403" s="20"/>
      <c r="AQ403" s="89"/>
      <c r="AR403" s="89"/>
      <c r="AS403" s="162"/>
      <c r="AT403" s="162"/>
      <c r="AU403" s="162"/>
      <c r="AV403" s="28"/>
    </row>
    <row r="404" spans="1:48" x14ac:dyDescent="0.25">
      <c r="A404" s="101">
        <f>'Input Volunteers'!A403</f>
        <v>0</v>
      </c>
      <c r="B404" s="100"/>
      <c r="C404" s="20"/>
      <c r="D404" s="20"/>
      <c r="E404" s="20"/>
      <c r="F404" s="20"/>
      <c r="G404" s="20"/>
      <c r="H404" s="29">
        <f t="shared" si="19"/>
        <v>0</v>
      </c>
      <c r="I404" s="20">
        <f t="shared" si="18"/>
        <v>0</v>
      </c>
      <c r="J404" s="20"/>
      <c r="K404" s="20"/>
      <c r="L404" s="20"/>
      <c r="M404" s="20"/>
      <c r="N404" s="20"/>
      <c r="O404" s="20"/>
      <c r="P404" s="20"/>
      <c r="Q404" s="20"/>
      <c r="R404" s="20"/>
      <c r="S404" s="20"/>
      <c r="T404" s="20"/>
      <c r="U404" s="20"/>
      <c r="V404" s="20">
        <f t="shared" si="20"/>
        <v>0</v>
      </c>
      <c r="W404" s="20"/>
      <c r="AB404" s="20"/>
      <c r="AC404" s="20"/>
      <c r="AD404" s="20"/>
      <c r="AE404" s="20"/>
      <c r="AF404" s="20"/>
      <c r="AG404" s="20"/>
      <c r="AH404" s="20"/>
      <c r="AI404" s="20"/>
      <c r="AJ404" s="20"/>
      <c r="AK404" s="20"/>
      <c r="AL404" s="20"/>
      <c r="AM404" s="20"/>
      <c r="AN404" s="20"/>
      <c r="AO404" s="20"/>
      <c r="AP404" s="20"/>
      <c r="AQ404" s="89"/>
      <c r="AR404" s="89"/>
      <c r="AS404" s="162"/>
      <c r="AT404" s="162"/>
      <c r="AU404" s="162"/>
      <c r="AV404" s="28"/>
    </row>
    <row r="405" spans="1:48" x14ac:dyDescent="0.25">
      <c r="A405" s="101">
        <f>'Input Volunteers'!A404</f>
        <v>0</v>
      </c>
      <c r="B405" s="100"/>
      <c r="C405" s="20"/>
      <c r="D405" s="20"/>
      <c r="E405" s="20"/>
      <c r="F405" s="20"/>
      <c r="G405" s="20"/>
      <c r="H405" s="29">
        <f t="shared" si="19"/>
        <v>0</v>
      </c>
      <c r="I405" s="20">
        <f t="shared" si="18"/>
        <v>0</v>
      </c>
      <c r="J405" s="20"/>
      <c r="K405" s="20"/>
      <c r="L405" s="20"/>
      <c r="M405" s="20"/>
      <c r="N405" s="20"/>
      <c r="O405" s="20"/>
      <c r="P405" s="20"/>
      <c r="Q405" s="20"/>
      <c r="R405" s="20"/>
      <c r="S405" s="20"/>
      <c r="T405" s="20"/>
      <c r="U405" s="20"/>
      <c r="V405" s="20">
        <f t="shared" si="20"/>
        <v>0</v>
      </c>
      <c r="W405" s="20"/>
      <c r="AB405" s="20"/>
      <c r="AC405" s="20"/>
      <c r="AD405" s="20"/>
      <c r="AE405" s="20"/>
      <c r="AF405" s="20"/>
      <c r="AG405" s="20"/>
      <c r="AH405" s="20"/>
      <c r="AI405" s="20"/>
      <c r="AJ405" s="20"/>
      <c r="AK405" s="20"/>
      <c r="AL405" s="20"/>
      <c r="AM405" s="20"/>
      <c r="AN405" s="20"/>
      <c r="AO405" s="20"/>
      <c r="AP405" s="20"/>
      <c r="AQ405" s="89"/>
      <c r="AR405" s="89"/>
      <c r="AS405" s="162"/>
      <c r="AT405" s="162"/>
      <c r="AU405" s="162"/>
      <c r="AV405" s="28"/>
    </row>
    <row r="406" spans="1:48" x14ac:dyDescent="0.25">
      <c r="A406" s="101">
        <f>'Input Volunteers'!A405</f>
        <v>0</v>
      </c>
      <c r="B406" s="100"/>
      <c r="C406" s="20"/>
      <c r="D406" s="20"/>
      <c r="E406" s="20"/>
      <c r="F406" s="20"/>
      <c r="G406" s="20"/>
      <c r="H406" s="29">
        <f t="shared" si="19"/>
        <v>0</v>
      </c>
      <c r="I406" s="20">
        <f t="shared" si="18"/>
        <v>0</v>
      </c>
      <c r="J406" s="20"/>
      <c r="K406" s="20"/>
      <c r="L406" s="20"/>
      <c r="M406" s="20"/>
      <c r="N406" s="20"/>
      <c r="O406" s="20"/>
      <c r="P406" s="20"/>
      <c r="Q406" s="20"/>
      <c r="R406" s="20"/>
      <c r="S406" s="20"/>
      <c r="T406" s="20"/>
      <c r="U406" s="20"/>
      <c r="V406" s="20">
        <f t="shared" si="20"/>
        <v>0</v>
      </c>
      <c r="W406" s="20"/>
      <c r="AB406" s="20"/>
      <c r="AC406" s="20"/>
      <c r="AD406" s="20"/>
      <c r="AE406" s="20"/>
      <c r="AF406" s="20"/>
      <c r="AG406" s="20"/>
      <c r="AH406" s="20"/>
      <c r="AI406" s="20"/>
      <c r="AJ406" s="20"/>
      <c r="AK406" s="20"/>
      <c r="AL406" s="20"/>
      <c r="AM406" s="20"/>
      <c r="AN406" s="20"/>
      <c r="AO406" s="20"/>
      <c r="AP406" s="20"/>
      <c r="AQ406" s="89"/>
      <c r="AR406" s="89"/>
      <c r="AS406" s="162"/>
      <c r="AT406" s="162"/>
      <c r="AU406" s="162"/>
      <c r="AV406" s="28"/>
    </row>
    <row r="407" spans="1:48" x14ac:dyDescent="0.25">
      <c r="A407" s="101">
        <f>'Input Volunteers'!A406</f>
        <v>0</v>
      </c>
      <c r="B407" s="100"/>
      <c r="C407" s="20"/>
      <c r="D407" s="20"/>
      <c r="E407" s="20"/>
      <c r="F407" s="20"/>
      <c r="G407" s="20"/>
      <c r="H407" s="29">
        <f t="shared" si="19"/>
        <v>0</v>
      </c>
      <c r="I407" s="20">
        <f t="shared" si="18"/>
        <v>0</v>
      </c>
      <c r="J407" s="20"/>
      <c r="K407" s="20"/>
      <c r="L407" s="20"/>
      <c r="M407" s="20"/>
      <c r="N407" s="20"/>
      <c r="O407" s="20"/>
      <c r="P407" s="20"/>
      <c r="Q407" s="20"/>
      <c r="R407" s="20"/>
      <c r="S407" s="20"/>
      <c r="T407" s="20"/>
      <c r="U407" s="20"/>
      <c r="V407" s="20">
        <f t="shared" si="20"/>
        <v>0</v>
      </c>
      <c r="W407" s="20"/>
      <c r="AB407" s="20"/>
      <c r="AC407" s="20"/>
      <c r="AD407" s="20"/>
      <c r="AE407" s="20"/>
      <c r="AF407" s="20"/>
      <c r="AG407" s="20"/>
      <c r="AH407" s="20"/>
      <c r="AI407" s="20"/>
      <c r="AJ407" s="20"/>
      <c r="AK407" s="20"/>
      <c r="AL407" s="20"/>
      <c r="AM407" s="20"/>
      <c r="AN407" s="20"/>
      <c r="AO407" s="20"/>
      <c r="AP407" s="20"/>
      <c r="AQ407" s="89"/>
      <c r="AR407" s="89"/>
      <c r="AS407" s="162"/>
      <c r="AT407" s="162"/>
      <c r="AU407" s="162"/>
      <c r="AV407" s="28"/>
    </row>
    <row r="408" spans="1:48" x14ac:dyDescent="0.25">
      <c r="A408" s="101">
        <f>'Input Volunteers'!A407</f>
        <v>0</v>
      </c>
      <c r="B408" s="100"/>
      <c r="C408" s="20"/>
      <c r="D408" s="20"/>
      <c r="E408" s="20"/>
      <c r="F408" s="20"/>
      <c r="G408" s="20"/>
      <c r="H408" s="29">
        <f t="shared" si="19"/>
        <v>0</v>
      </c>
      <c r="I408" s="20">
        <f t="shared" si="18"/>
        <v>0</v>
      </c>
      <c r="J408" s="20"/>
      <c r="K408" s="20"/>
      <c r="L408" s="20"/>
      <c r="M408" s="20"/>
      <c r="N408" s="20"/>
      <c r="O408" s="20"/>
      <c r="P408" s="20"/>
      <c r="Q408" s="20"/>
      <c r="R408" s="20"/>
      <c r="S408" s="20"/>
      <c r="T408" s="20"/>
      <c r="U408" s="20"/>
      <c r="V408" s="20">
        <f t="shared" si="20"/>
        <v>0</v>
      </c>
      <c r="W408" s="20"/>
      <c r="AB408" s="20"/>
      <c r="AC408" s="20"/>
      <c r="AD408" s="20"/>
      <c r="AE408" s="20"/>
      <c r="AF408" s="20"/>
      <c r="AG408" s="20"/>
      <c r="AH408" s="20"/>
      <c r="AI408" s="20"/>
      <c r="AJ408" s="20"/>
      <c r="AK408" s="20"/>
      <c r="AL408" s="20"/>
      <c r="AM408" s="20"/>
      <c r="AN408" s="20"/>
      <c r="AO408" s="20"/>
      <c r="AP408" s="20"/>
      <c r="AQ408" s="89"/>
      <c r="AR408" s="89"/>
      <c r="AS408" s="162"/>
      <c r="AT408" s="162"/>
      <c r="AU408" s="162"/>
      <c r="AV408" s="28"/>
    </row>
    <row r="409" spans="1:48" x14ac:dyDescent="0.25">
      <c r="A409" s="101">
        <f>'Input Volunteers'!A408</f>
        <v>0</v>
      </c>
      <c r="B409" s="100"/>
      <c r="C409" s="20"/>
      <c r="D409" s="20"/>
      <c r="E409" s="20"/>
      <c r="F409" s="20"/>
      <c r="G409" s="20"/>
      <c r="H409" s="29">
        <f t="shared" si="19"/>
        <v>0</v>
      </c>
      <c r="I409" s="20">
        <f t="shared" si="18"/>
        <v>0</v>
      </c>
      <c r="J409" s="20"/>
      <c r="K409" s="20"/>
      <c r="L409" s="20"/>
      <c r="M409" s="20"/>
      <c r="N409" s="20"/>
      <c r="O409" s="20"/>
      <c r="P409" s="20"/>
      <c r="Q409" s="20"/>
      <c r="R409" s="20"/>
      <c r="S409" s="20"/>
      <c r="T409" s="20"/>
      <c r="U409" s="20"/>
      <c r="V409" s="20">
        <f t="shared" si="20"/>
        <v>0</v>
      </c>
      <c r="W409" s="20"/>
      <c r="AB409" s="20"/>
      <c r="AC409" s="20"/>
      <c r="AD409" s="20"/>
      <c r="AE409" s="20"/>
      <c r="AF409" s="20"/>
      <c r="AG409" s="20"/>
      <c r="AH409" s="20"/>
      <c r="AI409" s="20"/>
      <c r="AJ409" s="20"/>
      <c r="AK409" s="20"/>
      <c r="AL409" s="20"/>
      <c r="AM409" s="20"/>
      <c r="AN409" s="20"/>
      <c r="AO409" s="20"/>
      <c r="AP409" s="20"/>
      <c r="AQ409" s="89"/>
      <c r="AR409" s="89"/>
      <c r="AS409" s="162"/>
      <c r="AT409" s="162"/>
      <c r="AU409" s="162"/>
      <c r="AV409" s="28"/>
    </row>
    <row r="410" spans="1:48" x14ac:dyDescent="0.25">
      <c r="A410" s="101">
        <f>'Input Volunteers'!A409</f>
        <v>0</v>
      </c>
      <c r="B410" s="100"/>
      <c r="C410" s="20"/>
      <c r="D410" s="20"/>
      <c r="E410" s="20"/>
      <c r="F410" s="20"/>
      <c r="G410" s="20"/>
      <c r="H410" s="29">
        <f t="shared" si="19"/>
        <v>0</v>
      </c>
      <c r="I410" s="20">
        <f t="shared" si="18"/>
        <v>0</v>
      </c>
      <c r="J410" s="20"/>
      <c r="K410" s="20"/>
      <c r="L410" s="20"/>
      <c r="M410" s="20"/>
      <c r="N410" s="20"/>
      <c r="O410" s="20"/>
      <c r="P410" s="20"/>
      <c r="Q410" s="20"/>
      <c r="R410" s="20"/>
      <c r="S410" s="20"/>
      <c r="T410" s="20"/>
      <c r="U410" s="20"/>
      <c r="V410" s="20">
        <f t="shared" si="20"/>
        <v>0</v>
      </c>
      <c r="W410" s="20"/>
      <c r="AB410" s="20"/>
      <c r="AC410" s="20"/>
      <c r="AD410" s="20"/>
      <c r="AE410" s="20"/>
      <c r="AF410" s="20"/>
      <c r="AG410" s="20"/>
      <c r="AH410" s="20"/>
      <c r="AI410" s="20"/>
      <c r="AJ410" s="20"/>
      <c r="AK410" s="20"/>
      <c r="AL410" s="20"/>
      <c r="AM410" s="20"/>
      <c r="AN410" s="20"/>
      <c r="AO410" s="20"/>
      <c r="AP410" s="20"/>
      <c r="AQ410" s="89"/>
      <c r="AR410" s="89"/>
      <c r="AS410" s="162"/>
      <c r="AT410" s="162"/>
      <c r="AU410" s="162"/>
      <c r="AV410" s="28"/>
    </row>
    <row r="411" spans="1:48" x14ac:dyDescent="0.25">
      <c r="A411" s="101">
        <f>'Input Volunteers'!A410</f>
        <v>0</v>
      </c>
      <c r="B411" s="100"/>
      <c r="C411" s="20"/>
      <c r="D411" s="20"/>
      <c r="E411" s="20"/>
      <c r="F411" s="20"/>
      <c r="G411" s="20"/>
      <c r="H411" s="29">
        <f t="shared" si="19"/>
        <v>0</v>
      </c>
      <c r="I411" s="20">
        <f t="shared" si="18"/>
        <v>0</v>
      </c>
      <c r="J411" s="20"/>
      <c r="K411" s="20"/>
      <c r="L411" s="20"/>
      <c r="M411" s="20"/>
      <c r="N411" s="20"/>
      <c r="O411" s="20"/>
      <c r="P411" s="20"/>
      <c r="Q411" s="20"/>
      <c r="R411" s="20"/>
      <c r="S411" s="20"/>
      <c r="T411" s="20"/>
      <c r="U411" s="20"/>
      <c r="V411" s="20">
        <f t="shared" si="20"/>
        <v>0</v>
      </c>
      <c r="W411" s="20"/>
      <c r="AB411" s="20"/>
      <c r="AC411" s="20"/>
      <c r="AD411" s="20"/>
      <c r="AE411" s="20"/>
      <c r="AF411" s="20"/>
      <c r="AG411" s="20"/>
      <c r="AH411" s="20"/>
      <c r="AI411" s="20"/>
      <c r="AJ411" s="20"/>
      <c r="AK411" s="20"/>
      <c r="AL411" s="20"/>
      <c r="AM411" s="20"/>
      <c r="AN411" s="20"/>
      <c r="AO411" s="20"/>
      <c r="AP411" s="20"/>
      <c r="AQ411" s="89"/>
      <c r="AR411" s="89"/>
      <c r="AS411" s="162"/>
      <c r="AT411" s="162"/>
      <c r="AU411" s="162"/>
      <c r="AV411" s="28"/>
    </row>
    <row r="412" spans="1:48" x14ac:dyDescent="0.25">
      <c r="A412" s="101">
        <f>'Input Volunteers'!A411</f>
        <v>0</v>
      </c>
      <c r="B412" s="100"/>
      <c r="C412" s="20"/>
      <c r="D412" s="20"/>
      <c r="E412" s="20"/>
      <c r="F412" s="20"/>
      <c r="G412" s="20"/>
      <c r="H412" s="29">
        <f t="shared" si="19"/>
        <v>0</v>
      </c>
      <c r="I412" s="20">
        <f t="shared" si="18"/>
        <v>0</v>
      </c>
      <c r="J412" s="20"/>
      <c r="K412" s="20"/>
      <c r="L412" s="20"/>
      <c r="M412" s="20"/>
      <c r="N412" s="20"/>
      <c r="O412" s="20"/>
      <c r="P412" s="20"/>
      <c r="Q412" s="20"/>
      <c r="R412" s="20"/>
      <c r="S412" s="20"/>
      <c r="T412" s="20"/>
      <c r="U412" s="20"/>
      <c r="V412" s="20">
        <f t="shared" si="20"/>
        <v>0</v>
      </c>
      <c r="W412" s="20"/>
      <c r="AB412" s="20"/>
      <c r="AC412" s="20"/>
      <c r="AD412" s="20"/>
      <c r="AE412" s="20"/>
      <c r="AF412" s="20"/>
      <c r="AG412" s="20"/>
      <c r="AH412" s="20"/>
      <c r="AI412" s="20"/>
      <c r="AJ412" s="20"/>
      <c r="AK412" s="20"/>
      <c r="AL412" s="20"/>
      <c r="AM412" s="20"/>
      <c r="AN412" s="20"/>
      <c r="AO412" s="20"/>
      <c r="AP412" s="20"/>
      <c r="AQ412" s="89"/>
      <c r="AR412" s="89"/>
      <c r="AS412" s="162"/>
      <c r="AT412" s="162"/>
      <c r="AU412" s="162"/>
      <c r="AV412" s="28"/>
    </row>
    <row r="413" spans="1:48" x14ac:dyDescent="0.25">
      <c r="A413" s="101">
        <f>'Input Volunteers'!A412</f>
        <v>0</v>
      </c>
      <c r="B413" s="100"/>
      <c r="C413" s="20"/>
      <c r="D413" s="20"/>
      <c r="E413" s="20"/>
      <c r="F413" s="20"/>
      <c r="G413" s="20"/>
      <c r="H413" s="29">
        <f t="shared" si="19"/>
        <v>0</v>
      </c>
      <c r="I413" s="20">
        <f t="shared" si="18"/>
        <v>0</v>
      </c>
      <c r="J413" s="20"/>
      <c r="K413" s="20"/>
      <c r="L413" s="20"/>
      <c r="M413" s="20"/>
      <c r="N413" s="20"/>
      <c r="O413" s="20"/>
      <c r="P413" s="20"/>
      <c r="Q413" s="20"/>
      <c r="R413" s="20"/>
      <c r="S413" s="20"/>
      <c r="T413" s="20"/>
      <c r="U413" s="20"/>
      <c r="V413" s="20">
        <f t="shared" si="20"/>
        <v>0</v>
      </c>
      <c r="W413" s="20"/>
      <c r="AB413" s="20"/>
      <c r="AC413" s="20"/>
      <c r="AD413" s="20"/>
      <c r="AE413" s="20"/>
      <c r="AF413" s="20"/>
      <c r="AG413" s="20"/>
      <c r="AH413" s="20"/>
      <c r="AI413" s="20"/>
      <c r="AJ413" s="20"/>
      <c r="AK413" s="20"/>
      <c r="AL413" s="20"/>
      <c r="AM413" s="20"/>
      <c r="AN413" s="20"/>
      <c r="AO413" s="20"/>
      <c r="AP413" s="20"/>
      <c r="AQ413" s="89"/>
      <c r="AR413" s="89"/>
      <c r="AS413" s="162"/>
      <c r="AT413" s="162"/>
      <c r="AU413" s="162"/>
      <c r="AV413" s="28"/>
    </row>
    <row r="414" spans="1:48" x14ac:dyDescent="0.25">
      <c r="A414" s="101">
        <f>'Input Volunteers'!A413</f>
        <v>0</v>
      </c>
      <c r="B414" s="100"/>
      <c r="C414" s="20"/>
      <c r="D414" s="20"/>
      <c r="E414" s="20"/>
      <c r="F414" s="20"/>
      <c r="G414" s="20"/>
      <c r="H414" s="29">
        <f t="shared" si="19"/>
        <v>0</v>
      </c>
      <c r="I414" s="20">
        <f t="shared" si="18"/>
        <v>0</v>
      </c>
      <c r="J414" s="20"/>
      <c r="K414" s="20"/>
      <c r="L414" s="20"/>
      <c r="M414" s="20"/>
      <c r="N414" s="20"/>
      <c r="O414" s="20"/>
      <c r="P414" s="20"/>
      <c r="Q414" s="20"/>
      <c r="R414" s="20"/>
      <c r="S414" s="20"/>
      <c r="T414" s="20"/>
      <c r="U414" s="20"/>
      <c r="V414" s="20">
        <f t="shared" si="20"/>
        <v>0</v>
      </c>
      <c r="W414" s="20"/>
      <c r="AB414" s="20"/>
      <c r="AC414" s="20"/>
      <c r="AD414" s="20"/>
      <c r="AE414" s="20"/>
      <c r="AF414" s="20"/>
      <c r="AG414" s="20"/>
      <c r="AH414" s="20"/>
      <c r="AI414" s="20"/>
      <c r="AJ414" s="20"/>
      <c r="AK414" s="20"/>
      <c r="AL414" s="20"/>
      <c r="AM414" s="20"/>
      <c r="AN414" s="20"/>
      <c r="AO414" s="20"/>
      <c r="AP414" s="20"/>
      <c r="AQ414" s="89"/>
      <c r="AR414" s="89"/>
      <c r="AS414" s="162"/>
      <c r="AT414" s="162"/>
      <c r="AU414" s="162"/>
      <c r="AV414" s="28"/>
    </row>
    <row r="415" spans="1:48" x14ac:dyDescent="0.25">
      <c r="A415" s="101">
        <f>'Input Volunteers'!A414</f>
        <v>0</v>
      </c>
      <c r="B415" s="100"/>
      <c r="C415" s="20"/>
      <c r="D415" s="20"/>
      <c r="E415" s="20"/>
      <c r="F415" s="20"/>
      <c r="G415" s="20"/>
      <c r="H415" s="29">
        <f t="shared" si="19"/>
        <v>0</v>
      </c>
      <c r="I415" s="20">
        <f t="shared" si="18"/>
        <v>0</v>
      </c>
      <c r="J415" s="20"/>
      <c r="K415" s="20"/>
      <c r="L415" s="20"/>
      <c r="M415" s="20"/>
      <c r="N415" s="20"/>
      <c r="O415" s="20"/>
      <c r="P415" s="20"/>
      <c r="Q415" s="20"/>
      <c r="R415" s="20"/>
      <c r="S415" s="20"/>
      <c r="T415" s="20"/>
      <c r="U415" s="20"/>
      <c r="V415" s="20">
        <f t="shared" si="20"/>
        <v>0</v>
      </c>
      <c r="W415" s="20"/>
      <c r="AB415" s="20"/>
      <c r="AC415" s="20"/>
      <c r="AD415" s="20"/>
      <c r="AE415" s="20"/>
      <c r="AF415" s="20"/>
      <c r="AG415" s="20"/>
      <c r="AH415" s="20"/>
      <c r="AI415" s="20"/>
      <c r="AJ415" s="20"/>
      <c r="AK415" s="20"/>
      <c r="AL415" s="20"/>
      <c r="AM415" s="20"/>
      <c r="AN415" s="20"/>
      <c r="AO415" s="20"/>
      <c r="AP415" s="20"/>
      <c r="AQ415" s="89"/>
      <c r="AR415" s="89"/>
      <c r="AS415" s="162"/>
      <c r="AT415" s="162"/>
      <c r="AU415" s="162"/>
      <c r="AV415" s="28"/>
    </row>
    <row r="416" spans="1:48" x14ac:dyDescent="0.25">
      <c r="A416" s="101">
        <f>'Input Volunteers'!A415</f>
        <v>0</v>
      </c>
      <c r="B416" s="100"/>
      <c r="C416" s="20"/>
      <c r="D416" s="20"/>
      <c r="E416" s="20"/>
      <c r="F416" s="20"/>
      <c r="G416" s="20"/>
      <c r="H416" s="29">
        <f t="shared" si="19"/>
        <v>0</v>
      </c>
      <c r="I416" s="20">
        <f t="shared" si="18"/>
        <v>0</v>
      </c>
      <c r="J416" s="20"/>
      <c r="K416" s="20"/>
      <c r="L416" s="20"/>
      <c r="M416" s="20"/>
      <c r="N416" s="20"/>
      <c r="O416" s="20"/>
      <c r="P416" s="20"/>
      <c r="Q416" s="20"/>
      <c r="R416" s="20"/>
      <c r="S416" s="20"/>
      <c r="T416" s="20"/>
      <c r="U416" s="20"/>
      <c r="V416" s="20">
        <f t="shared" si="20"/>
        <v>0</v>
      </c>
      <c r="W416" s="20"/>
      <c r="AB416" s="20"/>
      <c r="AC416" s="20"/>
      <c r="AD416" s="20"/>
      <c r="AE416" s="20"/>
      <c r="AF416" s="20"/>
      <c r="AG416" s="20"/>
      <c r="AH416" s="20"/>
      <c r="AI416" s="20"/>
      <c r="AJ416" s="20"/>
      <c r="AK416" s="20"/>
      <c r="AL416" s="20"/>
      <c r="AM416" s="20"/>
      <c r="AN416" s="20"/>
      <c r="AO416" s="20"/>
      <c r="AP416" s="20"/>
      <c r="AQ416" s="89"/>
      <c r="AR416" s="89"/>
      <c r="AS416" s="162"/>
      <c r="AT416" s="162"/>
      <c r="AU416" s="162"/>
      <c r="AV416" s="28"/>
    </row>
    <row r="417" spans="1:48" x14ac:dyDescent="0.25">
      <c r="A417" s="101">
        <f>'Input Volunteers'!A416</f>
        <v>0</v>
      </c>
      <c r="B417" s="100"/>
      <c r="C417" s="20"/>
      <c r="D417" s="20"/>
      <c r="E417" s="20"/>
      <c r="F417" s="20"/>
      <c r="G417" s="20"/>
      <c r="H417" s="29">
        <f t="shared" si="19"/>
        <v>0</v>
      </c>
      <c r="I417" s="20">
        <f t="shared" si="18"/>
        <v>0</v>
      </c>
      <c r="J417" s="20"/>
      <c r="K417" s="20"/>
      <c r="L417" s="20"/>
      <c r="M417" s="20"/>
      <c r="N417" s="20"/>
      <c r="O417" s="20"/>
      <c r="P417" s="20"/>
      <c r="Q417" s="20"/>
      <c r="R417" s="20"/>
      <c r="S417" s="20"/>
      <c r="T417" s="20"/>
      <c r="U417" s="20"/>
      <c r="V417" s="20">
        <f t="shared" si="20"/>
        <v>0</v>
      </c>
      <c r="W417" s="20"/>
      <c r="AB417" s="20"/>
      <c r="AC417" s="20"/>
      <c r="AD417" s="20"/>
      <c r="AE417" s="20"/>
      <c r="AF417" s="20"/>
      <c r="AG417" s="20"/>
      <c r="AH417" s="20"/>
      <c r="AI417" s="20"/>
      <c r="AJ417" s="20"/>
      <c r="AK417" s="20"/>
      <c r="AL417" s="20"/>
      <c r="AM417" s="20"/>
      <c r="AN417" s="20"/>
      <c r="AO417" s="20"/>
      <c r="AP417" s="20"/>
      <c r="AQ417" s="89"/>
      <c r="AR417" s="89"/>
      <c r="AS417" s="162"/>
      <c r="AT417" s="162"/>
      <c r="AU417" s="162"/>
      <c r="AV417" s="28"/>
    </row>
    <row r="418" spans="1:48" x14ac:dyDescent="0.25">
      <c r="A418" s="101">
        <f>'Input Volunteers'!A417</f>
        <v>0</v>
      </c>
      <c r="B418" s="100"/>
      <c r="C418" s="20"/>
      <c r="D418" s="20"/>
      <c r="E418" s="20"/>
      <c r="F418" s="20"/>
      <c r="G418" s="20"/>
      <c r="H418" s="29">
        <f t="shared" si="19"/>
        <v>0</v>
      </c>
      <c r="I418" s="20">
        <f t="shared" si="18"/>
        <v>0</v>
      </c>
      <c r="J418" s="20"/>
      <c r="K418" s="20"/>
      <c r="L418" s="20"/>
      <c r="M418" s="20"/>
      <c r="N418" s="20"/>
      <c r="O418" s="20"/>
      <c r="P418" s="20"/>
      <c r="Q418" s="20"/>
      <c r="R418" s="20"/>
      <c r="S418" s="20"/>
      <c r="T418" s="20"/>
      <c r="U418" s="20"/>
      <c r="V418" s="20">
        <f t="shared" si="20"/>
        <v>0</v>
      </c>
      <c r="W418" s="20"/>
      <c r="AB418" s="20"/>
      <c r="AC418" s="20"/>
      <c r="AD418" s="20"/>
      <c r="AE418" s="20"/>
      <c r="AF418" s="20"/>
      <c r="AG418" s="20"/>
      <c r="AH418" s="20"/>
      <c r="AI418" s="20"/>
      <c r="AJ418" s="20"/>
      <c r="AK418" s="20"/>
      <c r="AL418" s="20"/>
      <c r="AM418" s="20"/>
      <c r="AN418" s="20"/>
      <c r="AO418" s="20"/>
      <c r="AP418" s="20"/>
      <c r="AQ418" s="89"/>
      <c r="AR418" s="89"/>
      <c r="AS418" s="162"/>
      <c r="AT418" s="162"/>
      <c r="AU418" s="162"/>
      <c r="AV418" s="28"/>
    </row>
    <row r="419" spans="1:48" x14ac:dyDescent="0.25">
      <c r="A419" s="101">
        <f>'Input Volunteers'!A418</f>
        <v>0</v>
      </c>
      <c r="B419" s="100"/>
      <c r="C419" s="20"/>
      <c r="D419" s="20"/>
      <c r="E419" s="20"/>
      <c r="F419" s="20"/>
      <c r="G419" s="20"/>
      <c r="H419" s="29">
        <f t="shared" si="19"/>
        <v>0</v>
      </c>
      <c r="I419" s="20">
        <f t="shared" si="18"/>
        <v>0</v>
      </c>
      <c r="J419" s="20"/>
      <c r="K419" s="20"/>
      <c r="L419" s="20"/>
      <c r="M419" s="20"/>
      <c r="N419" s="20"/>
      <c r="O419" s="20"/>
      <c r="P419" s="20"/>
      <c r="Q419" s="20"/>
      <c r="R419" s="20"/>
      <c r="S419" s="20"/>
      <c r="T419" s="20"/>
      <c r="U419" s="20"/>
      <c r="V419" s="20">
        <f t="shared" si="20"/>
        <v>0</v>
      </c>
      <c r="W419" s="20"/>
      <c r="AB419" s="20"/>
      <c r="AC419" s="20"/>
      <c r="AD419" s="20"/>
      <c r="AE419" s="20"/>
      <c r="AF419" s="20"/>
      <c r="AG419" s="20"/>
      <c r="AH419" s="20"/>
      <c r="AI419" s="20"/>
      <c r="AJ419" s="20"/>
      <c r="AK419" s="20"/>
      <c r="AL419" s="20"/>
      <c r="AM419" s="20"/>
      <c r="AN419" s="20"/>
      <c r="AO419" s="20"/>
      <c r="AP419" s="20"/>
      <c r="AQ419" s="89"/>
      <c r="AR419" s="89"/>
      <c r="AS419" s="162"/>
      <c r="AT419" s="162"/>
      <c r="AU419" s="162"/>
      <c r="AV419" s="28"/>
    </row>
    <row r="420" spans="1:48" x14ac:dyDescent="0.25">
      <c r="A420" s="101">
        <f>'Input Volunteers'!A419</f>
        <v>0</v>
      </c>
      <c r="B420" s="100"/>
      <c r="C420" s="20"/>
      <c r="D420" s="20"/>
      <c r="E420" s="20"/>
      <c r="F420" s="20"/>
      <c r="G420" s="20"/>
      <c r="H420" s="29">
        <f t="shared" si="19"/>
        <v>0</v>
      </c>
      <c r="I420" s="20">
        <f t="shared" si="18"/>
        <v>0</v>
      </c>
      <c r="J420" s="20"/>
      <c r="K420" s="20"/>
      <c r="L420" s="20"/>
      <c r="M420" s="20"/>
      <c r="N420" s="20"/>
      <c r="O420" s="20"/>
      <c r="P420" s="20"/>
      <c r="Q420" s="20"/>
      <c r="R420" s="20"/>
      <c r="S420" s="20"/>
      <c r="T420" s="20"/>
      <c r="U420" s="20"/>
      <c r="V420" s="20">
        <f t="shared" si="20"/>
        <v>0</v>
      </c>
      <c r="W420" s="20"/>
      <c r="AB420" s="20"/>
      <c r="AC420" s="20"/>
      <c r="AD420" s="20"/>
      <c r="AE420" s="20"/>
      <c r="AF420" s="20"/>
      <c r="AG420" s="20"/>
      <c r="AH420" s="20"/>
      <c r="AI420" s="20"/>
      <c r="AJ420" s="20"/>
      <c r="AK420" s="20"/>
      <c r="AL420" s="20"/>
      <c r="AM420" s="20"/>
      <c r="AN420" s="20"/>
      <c r="AO420" s="20"/>
      <c r="AP420" s="20"/>
      <c r="AQ420" s="89"/>
      <c r="AR420" s="89"/>
      <c r="AS420" s="162"/>
      <c r="AT420" s="162"/>
      <c r="AU420" s="162"/>
      <c r="AV420" s="28"/>
    </row>
    <row r="421" spans="1:48" x14ac:dyDescent="0.25">
      <c r="A421" s="101">
        <f>'Input Volunteers'!A420</f>
        <v>0</v>
      </c>
      <c r="B421" s="100"/>
      <c r="C421" s="20"/>
      <c r="D421" s="20"/>
      <c r="E421" s="20"/>
      <c r="F421" s="20"/>
      <c r="G421" s="20"/>
      <c r="H421" s="29">
        <f t="shared" si="19"/>
        <v>0</v>
      </c>
      <c r="I421" s="20">
        <f t="shared" si="18"/>
        <v>0</v>
      </c>
      <c r="J421" s="20"/>
      <c r="K421" s="20"/>
      <c r="L421" s="20"/>
      <c r="M421" s="20"/>
      <c r="N421" s="20"/>
      <c r="O421" s="20"/>
      <c r="P421" s="20"/>
      <c r="Q421" s="20"/>
      <c r="R421" s="20"/>
      <c r="S421" s="20"/>
      <c r="T421" s="20"/>
      <c r="U421" s="20"/>
      <c r="V421" s="20">
        <f t="shared" si="20"/>
        <v>0</v>
      </c>
      <c r="W421" s="20"/>
      <c r="AB421" s="20"/>
      <c r="AC421" s="20"/>
      <c r="AD421" s="20"/>
      <c r="AE421" s="20"/>
      <c r="AF421" s="20"/>
      <c r="AG421" s="20"/>
      <c r="AH421" s="20"/>
      <c r="AI421" s="20"/>
      <c r="AJ421" s="20"/>
      <c r="AK421" s="20"/>
      <c r="AL421" s="20"/>
      <c r="AM421" s="20"/>
      <c r="AN421" s="20"/>
      <c r="AO421" s="20"/>
      <c r="AP421" s="20"/>
      <c r="AQ421" s="89"/>
      <c r="AR421" s="89"/>
      <c r="AS421" s="162"/>
      <c r="AT421" s="162"/>
      <c r="AU421" s="162"/>
      <c r="AV421" s="28"/>
    </row>
    <row r="422" spans="1:48" x14ac:dyDescent="0.25">
      <c r="A422" s="101">
        <f>'Input Volunteers'!A421</f>
        <v>0</v>
      </c>
      <c r="B422" s="100"/>
      <c r="C422" s="20"/>
      <c r="D422" s="20"/>
      <c r="E422" s="20"/>
      <c r="F422" s="20"/>
      <c r="G422" s="20"/>
      <c r="H422" s="29">
        <f t="shared" si="19"/>
        <v>0</v>
      </c>
      <c r="I422" s="20">
        <f t="shared" si="18"/>
        <v>0</v>
      </c>
      <c r="J422" s="20"/>
      <c r="K422" s="20"/>
      <c r="L422" s="20"/>
      <c r="M422" s="20"/>
      <c r="N422" s="20"/>
      <c r="O422" s="20"/>
      <c r="P422" s="20"/>
      <c r="Q422" s="20"/>
      <c r="R422" s="20"/>
      <c r="S422" s="20"/>
      <c r="T422" s="20"/>
      <c r="U422" s="20"/>
      <c r="V422" s="20">
        <f t="shared" si="20"/>
        <v>0</v>
      </c>
      <c r="W422" s="20"/>
      <c r="AB422" s="20"/>
      <c r="AC422" s="20"/>
      <c r="AD422" s="20"/>
      <c r="AE422" s="20"/>
      <c r="AF422" s="20"/>
      <c r="AG422" s="20"/>
      <c r="AH422" s="20"/>
      <c r="AI422" s="20"/>
      <c r="AJ422" s="20"/>
      <c r="AK422" s="20"/>
      <c r="AL422" s="20"/>
      <c r="AM422" s="20"/>
      <c r="AN422" s="20"/>
      <c r="AO422" s="20"/>
      <c r="AP422" s="20"/>
      <c r="AQ422" s="89"/>
      <c r="AR422" s="89"/>
      <c r="AS422" s="162"/>
      <c r="AT422" s="162"/>
      <c r="AU422" s="162"/>
      <c r="AV422" s="28"/>
    </row>
    <row r="423" spans="1:48" x14ac:dyDescent="0.25">
      <c r="A423" s="101">
        <f>'Input Volunteers'!A422</f>
        <v>0</v>
      </c>
      <c r="B423" s="100"/>
      <c r="C423" s="20"/>
      <c r="D423" s="20"/>
      <c r="E423" s="20"/>
      <c r="F423" s="20"/>
      <c r="G423" s="20"/>
      <c r="H423" s="29">
        <f t="shared" si="19"/>
        <v>0</v>
      </c>
      <c r="I423" s="20">
        <f t="shared" si="18"/>
        <v>0</v>
      </c>
      <c r="J423" s="20"/>
      <c r="K423" s="20"/>
      <c r="L423" s="20"/>
      <c r="M423" s="20"/>
      <c r="N423" s="20"/>
      <c r="O423" s="20"/>
      <c r="P423" s="20"/>
      <c r="Q423" s="20"/>
      <c r="R423" s="20"/>
      <c r="S423" s="20"/>
      <c r="T423" s="20"/>
      <c r="U423" s="20"/>
      <c r="V423" s="20">
        <f t="shared" si="20"/>
        <v>0</v>
      </c>
      <c r="W423" s="20"/>
      <c r="AB423" s="20"/>
      <c r="AC423" s="20"/>
      <c r="AD423" s="20"/>
      <c r="AE423" s="20"/>
      <c r="AF423" s="20"/>
      <c r="AG423" s="20"/>
      <c r="AH423" s="20"/>
      <c r="AI423" s="20"/>
      <c r="AJ423" s="20"/>
      <c r="AK423" s="20"/>
      <c r="AL423" s="20"/>
      <c r="AM423" s="20"/>
      <c r="AN423" s="20"/>
      <c r="AO423" s="20"/>
      <c r="AP423" s="20"/>
      <c r="AQ423" s="89"/>
      <c r="AR423" s="89"/>
      <c r="AS423" s="162"/>
      <c r="AT423" s="162"/>
      <c r="AU423" s="162"/>
      <c r="AV423" s="28"/>
    </row>
    <row r="424" spans="1:48" x14ac:dyDescent="0.25">
      <c r="A424" s="101">
        <f>'Input Volunteers'!A423</f>
        <v>0</v>
      </c>
      <c r="B424" s="100"/>
      <c r="C424" s="20"/>
      <c r="D424" s="20"/>
      <c r="E424" s="20"/>
      <c r="F424" s="20"/>
      <c r="G424" s="20"/>
      <c r="H424" s="29">
        <f t="shared" si="19"/>
        <v>0</v>
      </c>
      <c r="I424" s="20">
        <f t="shared" si="18"/>
        <v>0</v>
      </c>
      <c r="J424" s="20"/>
      <c r="K424" s="20"/>
      <c r="L424" s="20"/>
      <c r="M424" s="20"/>
      <c r="N424" s="20"/>
      <c r="O424" s="20"/>
      <c r="P424" s="20"/>
      <c r="Q424" s="20"/>
      <c r="R424" s="20"/>
      <c r="S424" s="20"/>
      <c r="T424" s="20"/>
      <c r="U424" s="20"/>
      <c r="V424" s="20">
        <f t="shared" si="20"/>
        <v>0</v>
      </c>
      <c r="W424" s="20"/>
      <c r="AB424" s="20"/>
      <c r="AC424" s="20"/>
      <c r="AD424" s="20"/>
      <c r="AE424" s="20"/>
      <c r="AF424" s="20"/>
      <c r="AG424" s="20"/>
      <c r="AH424" s="20"/>
      <c r="AI424" s="20"/>
      <c r="AJ424" s="20"/>
      <c r="AK424" s="20"/>
      <c r="AL424" s="20"/>
      <c r="AM424" s="20"/>
      <c r="AN424" s="20"/>
      <c r="AO424" s="20"/>
      <c r="AP424" s="20"/>
      <c r="AQ424" s="89"/>
      <c r="AR424" s="89"/>
      <c r="AS424" s="162"/>
      <c r="AT424" s="162"/>
      <c r="AU424" s="162"/>
      <c r="AV424" s="28"/>
    </row>
    <row r="425" spans="1:48" x14ac:dyDescent="0.25">
      <c r="A425" s="101">
        <f>'Input Volunteers'!A424</f>
        <v>0</v>
      </c>
      <c r="B425" s="100"/>
      <c r="C425" s="20"/>
      <c r="D425" s="20"/>
      <c r="E425" s="20"/>
      <c r="F425" s="20"/>
      <c r="G425" s="20"/>
      <c r="H425" s="29">
        <f t="shared" si="19"/>
        <v>0</v>
      </c>
      <c r="I425" s="20">
        <f t="shared" si="18"/>
        <v>0</v>
      </c>
      <c r="J425" s="20"/>
      <c r="K425" s="20"/>
      <c r="L425" s="20"/>
      <c r="M425" s="20"/>
      <c r="N425" s="20"/>
      <c r="O425" s="20"/>
      <c r="P425" s="20"/>
      <c r="Q425" s="20"/>
      <c r="R425" s="20"/>
      <c r="S425" s="20"/>
      <c r="T425" s="20"/>
      <c r="U425" s="20"/>
      <c r="V425" s="20">
        <f t="shared" si="20"/>
        <v>0</v>
      </c>
      <c r="W425" s="20"/>
      <c r="AB425" s="20"/>
      <c r="AC425" s="20"/>
      <c r="AD425" s="20"/>
      <c r="AE425" s="20"/>
      <c r="AF425" s="20"/>
      <c r="AG425" s="20"/>
      <c r="AH425" s="20"/>
      <c r="AI425" s="20"/>
      <c r="AJ425" s="20"/>
      <c r="AK425" s="20"/>
      <c r="AL425" s="20"/>
      <c r="AM425" s="20"/>
      <c r="AN425" s="20"/>
      <c r="AO425" s="20"/>
      <c r="AP425" s="20"/>
      <c r="AQ425" s="89"/>
      <c r="AR425" s="89"/>
      <c r="AS425" s="162"/>
      <c r="AT425" s="162"/>
      <c r="AU425" s="162"/>
      <c r="AV425" s="28"/>
    </row>
    <row r="426" spans="1:48" x14ac:dyDescent="0.25">
      <c r="A426" s="101">
        <f>'Input Volunteers'!A425</f>
        <v>0</v>
      </c>
      <c r="B426" s="100"/>
      <c r="C426" s="20"/>
      <c r="D426" s="20"/>
      <c r="E426" s="20"/>
      <c r="F426" s="20"/>
      <c r="G426" s="20"/>
      <c r="H426" s="29">
        <f t="shared" si="19"/>
        <v>0</v>
      </c>
      <c r="I426" s="20">
        <f t="shared" si="18"/>
        <v>0</v>
      </c>
      <c r="J426" s="20"/>
      <c r="K426" s="20"/>
      <c r="L426" s="20"/>
      <c r="M426" s="20"/>
      <c r="N426" s="20"/>
      <c r="O426" s="20"/>
      <c r="P426" s="20"/>
      <c r="Q426" s="20"/>
      <c r="R426" s="20"/>
      <c r="S426" s="20"/>
      <c r="T426" s="20"/>
      <c r="U426" s="20"/>
      <c r="V426" s="20">
        <f t="shared" si="20"/>
        <v>0</v>
      </c>
      <c r="W426" s="20"/>
      <c r="AB426" s="20"/>
      <c r="AC426" s="20"/>
      <c r="AD426" s="20"/>
      <c r="AE426" s="20"/>
      <c r="AF426" s="20"/>
      <c r="AG426" s="20"/>
      <c r="AH426" s="20"/>
      <c r="AI426" s="20"/>
      <c r="AJ426" s="20"/>
      <c r="AK426" s="20"/>
      <c r="AL426" s="20"/>
      <c r="AM426" s="20"/>
      <c r="AN426" s="20"/>
      <c r="AO426" s="20"/>
      <c r="AP426" s="20"/>
      <c r="AQ426" s="89"/>
      <c r="AR426" s="89"/>
      <c r="AS426" s="162"/>
      <c r="AT426" s="162"/>
      <c r="AU426" s="162"/>
      <c r="AV426" s="28"/>
    </row>
    <row r="427" spans="1:48" x14ac:dyDescent="0.25">
      <c r="A427" s="101">
        <f>'Input Volunteers'!A426</f>
        <v>0</v>
      </c>
      <c r="B427" s="100"/>
      <c r="C427" s="20"/>
      <c r="D427" s="20"/>
      <c r="E427" s="20"/>
      <c r="F427" s="20"/>
      <c r="G427" s="20"/>
      <c r="H427" s="29">
        <f t="shared" si="19"/>
        <v>0</v>
      </c>
      <c r="I427" s="20">
        <f t="shared" si="18"/>
        <v>0</v>
      </c>
      <c r="J427" s="20"/>
      <c r="K427" s="20"/>
      <c r="L427" s="20"/>
      <c r="M427" s="20"/>
      <c r="N427" s="20"/>
      <c r="O427" s="20"/>
      <c r="P427" s="20"/>
      <c r="Q427" s="20"/>
      <c r="R427" s="20"/>
      <c r="S427" s="20"/>
      <c r="T427" s="20"/>
      <c r="U427" s="20"/>
      <c r="V427" s="20">
        <f t="shared" si="20"/>
        <v>0</v>
      </c>
      <c r="W427" s="20"/>
      <c r="AB427" s="20"/>
      <c r="AC427" s="20"/>
      <c r="AD427" s="20"/>
      <c r="AE427" s="20"/>
      <c r="AF427" s="20"/>
      <c r="AG427" s="20"/>
      <c r="AH427" s="20"/>
      <c r="AI427" s="20"/>
      <c r="AJ427" s="20"/>
      <c r="AK427" s="20"/>
      <c r="AL427" s="20"/>
      <c r="AM427" s="20"/>
      <c r="AN427" s="20"/>
      <c r="AO427" s="20"/>
      <c r="AP427" s="20"/>
      <c r="AQ427" s="89"/>
      <c r="AR427" s="89"/>
      <c r="AS427" s="162"/>
      <c r="AT427" s="162"/>
      <c r="AU427" s="162"/>
      <c r="AV427" s="28"/>
    </row>
    <row r="428" spans="1:48" x14ac:dyDescent="0.25">
      <c r="A428" s="101">
        <f>'Input Volunteers'!A427</f>
        <v>0</v>
      </c>
      <c r="B428" s="100"/>
      <c r="C428" s="20"/>
      <c r="D428" s="20"/>
      <c r="E428" s="20"/>
      <c r="F428" s="20"/>
      <c r="G428" s="20"/>
      <c r="H428" s="29">
        <f t="shared" si="19"/>
        <v>0</v>
      </c>
      <c r="I428" s="20">
        <f t="shared" si="18"/>
        <v>0</v>
      </c>
      <c r="J428" s="20"/>
      <c r="K428" s="20"/>
      <c r="L428" s="20"/>
      <c r="M428" s="20"/>
      <c r="N428" s="20"/>
      <c r="O428" s="20"/>
      <c r="P428" s="20"/>
      <c r="Q428" s="20"/>
      <c r="R428" s="20"/>
      <c r="S428" s="20"/>
      <c r="T428" s="20"/>
      <c r="U428" s="20"/>
      <c r="V428" s="20">
        <f t="shared" si="20"/>
        <v>0</v>
      </c>
      <c r="W428" s="20"/>
      <c r="AB428" s="20"/>
      <c r="AC428" s="20"/>
      <c r="AD428" s="20"/>
      <c r="AE428" s="20"/>
      <c r="AF428" s="20"/>
      <c r="AG428" s="20"/>
      <c r="AH428" s="20"/>
      <c r="AI428" s="20"/>
      <c r="AJ428" s="20"/>
      <c r="AK428" s="20"/>
      <c r="AL428" s="20"/>
      <c r="AM428" s="20"/>
      <c r="AN428" s="20"/>
      <c r="AO428" s="20"/>
      <c r="AP428" s="20"/>
      <c r="AQ428" s="89"/>
      <c r="AR428" s="89"/>
      <c r="AS428" s="162"/>
      <c r="AT428" s="162"/>
      <c r="AU428" s="162"/>
      <c r="AV428" s="28"/>
    </row>
    <row r="429" spans="1:48" x14ac:dyDescent="0.25">
      <c r="A429" s="101">
        <f>'Input Volunteers'!A428</f>
        <v>0</v>
      </c>
      <c r="B429" s="100"/>
      <c r="C429" s="20"/>
      <c r="D429" s="20"/>
      <c r="E429" s="20"/>
      <c r="F429" s="20"/>
      <c r="G429" s="20"/>
      <c r="H429" s="29">
        <f t="shared" si="19"/>
        <v>0</v>
      </c>
      <c r="I429" s="20">
        <f t="shared" si="18"/>
        <v>0</v>
      </c>
      <c r="J429" s="20"/>
      <c r="K429" s="20"/>
      <c r="L429" s="20"/>
      <c r="M429" s="20"/>
      <c r="N429" s="20"/>
      <c r="O429" s="20"/>
      <c r="P429" s="20"/>
      <c r="Q429" s="20"/>
      <c r="R429" s="20"/>
      <c r="S429" s="20"/>
      <c r="T429" s="20"/>
      <c r="U429" s="20"/>
      <c r="V429" s="20">
        <f t="shared" si="20"/>
        <v>0</v>
      </c>
      <c r="W429" s="20"/>
      <c r="AB429" s="20"/>
      <c r="AC429" s="20"/>
      <c r="AD429" s="20"/>
      <c r="AE429" s="20"/>
      <c r="AF429" s="20"/>
      <c r="AG429" s="20"/>
      <c r="AH429" s="20"/>
      <c r="AI429" s="20"/>
      <c r="AJ429" s="20"/>
      <c r="AK429" s="20"/>
      <c r="AL429" s="20"/>
      <c r="AM429" s="20"/>
      <c r="AN429" s="20"/>
      <c r="AO429" s="20"/>
      <c r="AP429" s="20"/>
      <c r="AQ429" s="89"/>
      <c r="AR429" s="89"/>
      <c r="AS429" s="162"/>
      <c r="AT429" s="162"/>
      <c r="AU429" s="162"/>
      <c r="AV429" s="28"/>
    </row>
    <row r="430" spans="1:48" x14ac:dyDescent="0.25">
      <c r="A430" s="101">
        <f>'Input Volunteers'!A429</f>
        <v>0</v>
      </c>
      <c r="B430" s="100"/>
      <c r="C430" s="20"/>
      <c r="D430" s="20"/>
      <c r="E430" s="20"/>
      <c r="F430" s="20"/>
      <c r="G430" s="20"/>
      <c r="H430" s="29">
        <f t="shared" si="19"/>
        <v>0</v>
      </c>
      <c r="I430" s="20">
        <f t="shared" si="18"/>
        <v>0</v>
      </c>
      <c r="J430" s="20"/>
      <c r="K430" s="20"/>
      <c r="L430" s="20"/>
      <c r="M430" s="20"/>
      <c r="N430" s="20"/>
      <c r="O430" s="20"/>
      <c r="P430" s="20"/>
      <c r="Q430" s="20"/>
      <c r="R430" s="20"/>
      <c r="S430" s="20"/>
      <c r="T430" s="20"/>
      <c r="U430" s="20"/>
      <c r="V430" s="20">
        <f t="shared" si="20"/>
        <v>0</v>
      </c>
      <c r="W430" s="20"/>
      <c r="AB430" s="20"/>
      <c r="AC430" s="20"/>
      <c r="AD430" s="20"/>
      <c r="AE430" s="20"/>
      <c r="AF430" s="20"/>
      <c r="AG430" s="20"/>
      <c r="AH430" s="20"/>
      <c r="AI430" s="20"/>
      <c r="AJ430" s="20"/>
      <c r="AK430" s="20"/>
      <c r="AL430" s="20"/>
      <c r="AM430" s="20"/>
      <c r="AN430" s="20"/>
      <c r="AO430" s="20"/>
      <c r="AP430" s="20"/>
      <c r="AQ430" s="89"/>
      <c r="AR430" s="89"/>
      <c r="AS430" s="162"/>
      <c r="AT430" s="162"/>
      <c r="AU430" s="162"/>
      <c r="AV430" s="28"/>
    </row>
    <row r="431" spans="1:48" x14ac:dyDescent="0.25">
      <c r="A431" s="101">
        <f>'Input Volunteers'!A430</f>
        <v>0</v>
      </c>
      <c r="B431" s="100"/>
      <c r="C431" s="20"/>
      <c r="D431" s="20"/>
      <c r="E431" s="20"/>
      <c r="F431" s="20"/>
      <c r="G431" s="20"/>
      <c r="H431" s="29">
        <f t="shared" si="19"/>
        <v>0</v>
      </c>
      <c r="I431" s="20">
        <f t="shared" si="18"/>
        <v>0</v>
      </c>
      <c r="J431" s="20"/>
      <c r="K431" s="20"/>
      <c r="L431" s="20"/>
      <c r="M431" s="20"/>
      <c r="N431" s="20"/>
      <c r="O431" s="20"/>
      <c r="P431" s="20"/>
      <c r="Q431" s="20"/>
      <c r="R431" s="20"/>
      <c r="S431" s="20"/>
      <c r="T431" s="20"/>
      <c r="U431" s="20"/>
      <c r="V431" s="20">
        <f t="shared" si="20"/>
        <v>0</v>
      </c>
      <c r="W431" s="20"/>
      <c r="AB431" s="20"/>
      <c r="AC431" s="20"/>
      <c r="AD431" s="20"/>
      <c r="AE431" s="20"/>
      <c r="AF431" s="20"/>
      <c r="AG431" s="20"/>
      <c r="AH431" s="20"/>
      <c r="AI431" s="20"/>
      <c r="AJ431" s="20"/>
      <c r="AK431" s="20"/>
      <c r="AL431" s="20"/>
      <c r="AM431" s="20"/>
      <c r="AN431" s="20"/>
      <c r="AO431" s="20"/>
      <c r="AP431" s="20"/>
      <c r="AQ431" s="89"/>
      <c r="AR431" s="89"/>
      <c r="AS431" s="162"/>
      <c r="AT431" s="162"/>
      <c r="AU431" s="162"/>
      <c r="AV431" s="28"/>
    </row>
    <row r="432" spans="1:48" x14ac:dyDescent="0.25">
      <c r="A432" s="101">
        <f>'Input Volunteers'!A431</f>
        <v>0</v>
      </c>
      <c r="B432" s="100"/>
      <c r="C432" s="20"/>
      <c r="D432" s="20"/>
      <c r="E432" s="20"/>
      <c r="F432" s="20"/>
      <c r="G432" s="20"/>
      <c r="H432" s="29">
        <f t="shared" si="19"/>
        <v>0</v>
      </c>
      <c r="I432" s="20">
        <f t="shared" ref="I432:I491" si="21">H432</f>
        <v>0</v>
      </c>
      <c r="J432" s="20"/>
      <c r="K432" s="20"/>
      <c r="L432" s="20"/>
      <c r="M432" s="20"/>
      <c r="N432" s="20"/>
      <c r="O432" s="20"/>
      <c r="P432" s="20"/>
      <c r="Q432" s="20"/>
      <c r="R432" s="20"/>
      <c r="S432" s="20"/>
      <c r="T432" s="20"/>
      <c r="U432" s="20"/>
      <c r="V432" s="20">
        <f t="shared" si="20"/>
        <v>0</v>
      </c>
      <c r="W432" s="20"/>
      <c r="AB432" s="20"/>
      <c r="AC432" s="20"/>
      <c r="AD432" s="20"/>
      <c r="AE432" s="20"/>
      <c r="AF432" s="20"/>
      <c r="AG432" s="20"/>
      <c r="AH432" s="20"/>
      <c r="AI432" s="20"/>
      <c r="AJ432" s="20"/>
      <c r="AK432" s="20"/>
      <c r="AL432" s="20"/>
      <c r="AM432" s="20"/>
      <c r="AN432" s="20"/>
      <c r="AO432" s="20"/>
      <c r="AP432" s="20"/>
      <c r="AQ432" s="89"/>
      <c r="AR432" s="89"/>
      <c r="AS432" s="162"/>
      <c r="AT432" s="162"/>
      <c r="AU432" s="162"/>
      <c r="AV432" s="28"/>
    </row>
    <row r="433" spans="1:48" x14ac:dyDescent="0.25">
      <c r="A433" s="101">
        <f>'Input Volunteers'!A432</f>
        <v>0</v>
      </c>
      <c r="B433" s="100"/>
      <c r="C433" s="20"/>
      <c r="D433" s="20"/>
      <c r="E433" s="20"/>
      <c r="F433" s="20"/>
      <c r="G433" s="20"/>
      <c r="H433" s="29">
        <f t="shared" ref="H433:H496" si="22">SUM(C433:G433)</f>
        <v>0</v>
      </c>
      <c r="I433" s="20">
        <f t="shared" si="21"/>
        <v>0</v>
      </c>
      <c r="J433" s="20"/>
      <c r="K433" s="20"/>
      <c r="L433" s="20"/>
      <c r="M433" s="20"/>
      <c r="N433" s="20"/>
      <c r="O433" s="20"/>
      <c r="P433" s="20"/>
      <c r="Q433" s="20"/>
      <c r="R433" s="20"/>
      <c r="S433" s="20"/>
      <c r="T433" s="20"/>
      <c r="U433" s="20"/>
      <c r="V433" s="20">
        <f t="shared" si="20"/>
        <v>0</v>
      </c>
      <c r="W433" s="20"/>
      <c r="AB433" s="20"/>
      <c r="AC433" s="20"/>
      <c r="AD433" s="20"/>
      <c r="AE433" s="20"/>
      <c r="AF433" s="20"/>
      <c r="AG433" s="20"/>
      <c r="AH433" s="20"/>
      <c r="AI433" s="20"/>
      <c r="AJ433" s="20"/>
      <c r="AK433" s="20"/>
      <c r="AL433" s="20"/>
      <c r="AM433" s="20"/>
      <c r="AN433" s="20"/>
      <c r="AO433" s="20"/>
      <c r="AP433" s="20"/>
      <c r="AQ433" s="89"/>
      <c r="AR433" s="89"/>
      <c r="AS433" s="162"/>
      <c r="AT433" s="162"/>
      <c r="AU433" s="162"/>
      <c r="AV433" s="28"/>
    </row>
    <row r="434" spans="1:48" x14ac:dyDescent="0.25">
      <c r="A434" s="101">
        <f>'Input Volunteers'!A433</f>
        <v>0</v>
      </c>
      <c r="B434" s="100"/>
      <c r="C434" s="20"/>
      <c r="D434" s="20"/>
      <c r="E434" s="20"/>
      <c r="F434" s="20"/>
      <c r="G434" s="20"/>
      <c r="H434" s="29">
        <f t="shared" si="22"/>
        <v>0</v>
      </c>
      <c r="I434" s="20">
        <f t="shared" si="21"/>
        <v>0</v>
      </c>
      <c r="J434" s="20"/>
      <c r="K434" s="20"/>
      <c r="L434" s="20"/>
      <c r="M434" s="20"/>
      <c r="N434" s="20"/>
      <c r="O434" s="20"/>
      <c r="P434" s="20"/>
      <c r="Q434" s="20"/>
      <c r="R434" s="20"/>
      <c r="S434" s="20"/>
      <c r="T434" s="20"/>
      <c r="U434" s="20"/>
      <c r="V434" s="20">
        <f t="shared" si="20"/>
        <v>0</v>
      </c>
      <c r="W434" s="20"/>
      <c r="AB434" s="20"/>
      <c r="AC434" s="20"/>
      <c r="AD434" s="20"/>
      <c r="AE434" s="20"/>
      <c r="AF434" s="20"/>
      <c r="AG434" s="20"/>
      <c r="AH434" s="20"/>
      <c r="AI434" s="20"/>
      <c r="AJ434" s="20"/>
      <c r="AK434" s="20"/>
      <c r="AL434" s="20"/>
      <c r="AM434" s="20"/>
      <c r="AN434" s="20"/>
      <c r="AO434" s="20"/>
      <c r="AP434" s="20"/>
      <c r="AQ434" s="89"/>
      <c r="AR434" s="89"/>
      <c r="AS434" s="162"/>
      <c r="AT434" s="162"/>
      <c r="AU434" s="162"/>
      <c r="AV434" s="28"/>
    </row>
    <row r="435" spans="1:48" x14ac:dyDescent="0.25">
      <c r="A435" s="101">
        <f>'Input Volunteers'!A434</f>
        <v>0</v>
      </c>
      <c r="B435" s="100"/>
      <c r="C435" s="20"/>
      <c r="D435" s="20"/>
      <c r="E435" s="20"/>
      <c r="F435" s="20"/>
      <c r="G435" s="20"/>
      <c r="H435" s="29">
        <f t="shared" si="22"/>
        <v>0</v>
      </c>
      <c r="I435" s="20">
        <f t="shared" si="21"/>
        <v>0</v>
      </c>
      <c r="J435" s="20"/>
      <c r="K435" s="20"/>
      <c r="L435" s="20"/>
      <c r="M435" s="20"/>
      <c r="N435" s="20"/>
      <c r="O435" s="20"/>
      <c r="P435" s="20"/>
      <c r="Q435" s="20"/>
      <c r="R435" s="20"/>
      <c r="S435" s="20"/>
      <c r="T435" s="20"/>
      <c r="U435" s="20"/>
      <c r="V435" s="20">
        <f t="shared" si="20"/>
        <v>0</v>
      </c>
      <c r="W435" s="20"/>
      <c r="AB435" s="20"/>
      <c r="AC435" s="20"/>
      <c r="AD435" s="20"/>
      <c r="AE435" s="20"/>
      <c r="AF435" s="20"/>
      <c r="AG435" s="20"/>
      <c r="AH435" s="20"/>
      <c r="AI435" s="20"/>
      <c r="AJ435" s="20"/>
      <c r="AK435" s="20"/>
      <c r="AL435" s="20"/>
      <c r="AM435" s="20"/>
      <c r="AN435" s="20"/>
      <c r="AO435" s="20"/>
      <c r="AP435" s="20"/>
      <c r="AQ435" s="89"/>
      <c r="AR435" s="89"/>
      <c r="AS435" s="162"/>
      <c r="AT435" s="162"/>
      <c r="AU435" s="162"/>
      <c r="AV435" s="28"/>
    </row>
    <row r="436" spans="1:48" x14ac:dyDescent="0.25">
      <c r="A436" s="101">
        <f>'Input Volunteers'!A435</f>
        <v>0</v>
      </c>
      <c r="B436" s="100"/>
      <c r="C436" s="20"/>
      <c r="D436" s="20"/>
      <c r="E436" s="20"/>
      <c r="F436" s="20"/>
      <c r="G436" s="20"/>
      <c r="H436" s="29">
        <f t="shared" si="22"/>
        <v>0</v>
      </c>
      <c r="I436" s="20">
        <f t="shared" si="21"/>
        <v>0</v>
      </c>
      <c r="J436" s="20"/>
      <c r="K436" s="20"/>
      <c r="L436" s="20"/>
      <c r="M436" s="20"/>
      <c r="N436" s="20"/>
      <c r="O436" s="20"/>
      <c r="P436" s="20"/>
      <c r="Q436" s="20"/>
      <c r="R436" s="20"/>
      <c r="S436" s="20"/>
      <c r="T436" s="20"/>
      <c r="U436" s="20"/>
      <c r="V436" s="20">
        <f t="shared" ref="V436:V479" si="23">SUM(O436:S436)</f>
        <v>0</v>
      </c>
      <c r="W436" s="20"/>
      <c r="AB436" s="20"/>
      <c r="AC436" s="20"/>
      <c r="AD436" s="20"/>
      <c r="AE436" s="20"/>
      <c r="AF436" s="20"/>
      <c r="AG436" s="20"/>
      <c r="AH436" s="20"/>
      <c r="AI436" s="20"/>
      <c r="AJ436" s="20"/>
      <c r="AK436" s="20"/>
      <c r="AL436" s="20"/>
      <c r="AM436" s="20"/>
      <c r="AN436" s="20"/>
      <c r="AO436" s="20"/>
      <c r="AP436" s="20"/>
      <c r="AQ436" s="89"/>
      <c r="AR436" s="89"/>
      <c r="AS436" s="162"/>
      <c r="AT436" s="162"/>
      <c r="AU436" s="162"/>
      <c r="AV436" s="28"/>
    </row>
    <row r="437" spans="1:48" x14ac:dyDescent="0.25">
      <c r="A437" s="101">
        <f>'Input Volunteers'!A436</f>
        <v>0</v>
      </c>
      <c r="B437" s="100"/>
      <c r="C437" s="20"/>
      <c r="D437" s="20"/>
      <c r="E437" s="20"/>
      <c r="F437" s="20"/>
      <c r="G437" s="20"/>
      <c r="H437" s="29">
        <f t="shared" si="22"/>
        <v>0</v>
      </c>
      <c r="I437" s="20">
        <f t="shared" si="21"/>
        <v>0</v>
      </c>
      <c r="J437" s="20"/>
      <c r="K437" s="20"/>
      <c r="L437" s="20"/>
      <c r="M437" s="20"/>
      <c r="N437" s="20"/>
      <c r="O437" s="20"/>
      <c r="P437" s="20"/>
      <c r="Q437" s="20"/>
      <c r="R437" s="20"/>
      <c r="S437" s="20"/>
      <c r="T437" s="20"/>
      <c r="U437" s="20"/>
      <c r="V437" s="20">
        <f t="shared" si="23"/>
        <v>0</v>
      </c>
      <c r="W437" s="20"/>
      <c r="AB437" s="20"/>
      <c r="AC437" s="20"/>
      <c r="AD437" s="20"/>
      <c r="AE437" s="20"/>
      <c r="AF437" s="20"/>
      <c r="AG437" s="20"/>
      <c r="AH437" s="20"/>
      <c r="AI437" s="20"/>
      <c r="AJ437" s="20"/>
      <c r="AK437" s="20"/>
      <c r="AL437" s="20"/>
      <c r="AM437" s="20"/>
      <c r="AN437" s="20"/>
      <c r="AO437" s="20"/>
      <c r="AP437" s="20"/>
      <c r="AQ437" s="89"/>
      <c r="AR437" s="89"/>
      <c r="AS437" s="162"/>
      <c r="AT437" s="162"/>
      <c r="AU437" s="162"/>
      <c r="AV437" s="28"/>
    </row>
    <row r="438" spans="1:48" x14ac:dyDescent="0.25">
      <c r="A438" s="101">
        <f>'Input Volunteers'!A437</f>
        <v>0</v>
      </c>
      <c r="B438" s="100"/>
      <c r="C438" s="20"/>
      <c r="D438" s="20"/>
      <c r="E438" s="20"/>
      <c r="F438" s="20"/>
      <c r="G438" s="20"/>
      <c r="H438" s="29">
        <f t="shared" si="22"/>
        <v>0</v>
      </c>
      <c r="I438" s="20">
        <f t="shared" si="21"/>
        <v>0</v>
      </c>
      <c r="J438" s="20"/>
      <c r="K438" s="20"/>
      <c r="L438" s="20"/>
      <c r="M438" s="20"/>
      <c r="N438" s="20"/>
      <c r="O438" s="20"/>
      <c r="P438" s="20"/>
      <c r="Q438" s="20"/>
      <c r="R438" s="20"/>
      <c r="S438" s="20"/>
      <c r="T438" s="20"/>
      <c r="U438" s="20"/>
      <c r="V438" s="20">
        <f t="shared" si="23"/>
        <v>0</v>
      </c>
      <c r="W438" s="20"/>
      <c r="AB438" s="20"/>
      <c r="AC438" s="20"/>
      <c r="AD438" s="20"/>
      <c r="AE438" s="20"/>
      <c r="AF438" s="20"/>
      <c r="AG438" s="20"/>
      <c r="AH438" s="20"/>
      <c r="AI438" s="20"/>
      <c r="AJ438" s="20"/>
      <c r="AK438" s="20"/>
      <c r="AL438" s="20"/>
      <c r="AM438" s="20"/>
      <c r="AN438" s="20"/>
      <c r="AO438" s="20"/>
      <c r="AP438" s="20"/>
      <c r="AQ438" s="89"/>
      <c r="AR438" s="89"/>
      <c r="AS438" s="162"/>
      <c r="AT438" s="162"/>
      <c r="AU438" s="162"/>
      <c r="AV438" s="28"/>
    </row>
    <row r="439" spans="1:48" x14ac:dyDescent="0.25">
      <c r="A439" s="101">
        <f>'Input Volunteers'!A438</f>
        <v>0</v>
      </c>
      <c r="B439" s="100"/>
      <c r="C439" s="20"/>
      <c r="D439" s="20"/>
      <c r="E439" s="20"/>
      <c r="F439" s="20"/>
      <c r="G439" s="20"/>
      <c r="H439" s="29">
        <f t="shared" si="22"/>
        <v>0</v>
      </c>
      <c r="I439" s="20">
        <f t="shared" si="21"/>
        <v>0</v>
      </c>
      <c r="J439" s="20"/>
      <c r="K439" s="20"/>
      <c r="L439" s="20"/>
      <c r="M439" s="20"/>
      <c r="N439" s="20"/>
      <c r="O439" s="20"/>
      <c r="P439" s="20"/>
      <c r="Q439" s="20"/>
      <c r="R439" s="20"/>
      <c r="S439" s="20"/>
      <c r="T439" s="20"/>
      <c r="U439" s="20"/>
      <c r="V439" s="20">
        <f t="shared" si="23"/>
        <v>0</v>
      </c>
      <c r="W439" s="20"/>
      <c r="AB439" s="20"/>
      <c r="AC439" s="20"/>
      <c r="AD439" s="20"/>
      <c r="AE439" s="20"/>
      <c r="AF439" s="20"/>
      <c r="AG439" s="20"/>
      <c r="AH439" s="20"/>
      <c r="AI439" s="20"/>
      <c r="AJ439" s="20"/>
      <c r="AK439" s="20"/>
      <c r="AL439" s="20"/>
      <c r="AM439" s="20"/>
      <c r="AN439" s="20"/>
      <c r="AO439" s="20"/>
      <c r="AP439" s="20"/>
      <c r="AQ439" s="89"/>
      <c r="AR439" s="89"/>
      <c r="AS439" s="162"/>
      <c r="AT439" s="162"/>
      <c r="AU439" s="162"/>
      <c r="AV439" s="28"/>
    </row>
    <row r="440" spans="1:48" x14ac:dyDescent="0.25">
      <c r="A440" s="101">
        <f>'Input Volunteers'!A439</f>
        <v>0</v>
      </c>
      <c r="B440" s="100"/>
      <c r="C440" s="20"/>
      <c r="D440" s="20"/>
      <c r="E440" s="20"/>
      <c r="F440" s="20"/>
      <c r="G440" s="20"/>
      <c r="H440" s="29">
        <f t="shared" si="22"/>
        <v>0</v>
      </c>
      <c r="I440" s="20">
        <f t="shared" si="21"/>
        <v>0</v>
      </c>
      <c r="J440" s="20"/>
      <c r="K440" s="20"/>
      <c r="L440" s="20"/>
      <c r="M440" s="20"/>
      <c r="N440" s="20"/>
      <c r="O440" s="20"/>
      <c r="P440" s="20"/>
      <c r="Q440" s="20"/>
      <c r="R440" s="20"/>
      <c r="S440" s="20"/>
      <c r="T440" s="20"/>
      <c r="U440" s="20"/>
      <c r="V440" s="20">
        <f t="shared" si="23"/>
        <v>0</v>
      </c>
      <c r="W440" s="20"/>
      <c r="AB440" s="20"/>
      <c r="AC440" s="20"/>
      <c r="AD440" s="20"/>
      <c r="AE440" s="20"/>
      <c r="AF440" s="20"/>
      <c r="AG440" s="20"/>
      <c r="AH440" s="20"/>
      <c r="AI440" s="20"/>
      <c r="AJ440" s="20"/>
      <c r="AK440" s="20"/>
      <c r="AL440" s="20"/>
      <c r="AM440" s="20"/>
      <c r="AN440" s="20"/>
      <c r="AO440" s="20"/>
      <c r="AP440" s="20"/>
      <c r="AQ440" s="89"/>
      <c r="AR440" s="89"/>
      <c r="AS440" s="162"/>
      <c r="AT440" s="162"/>
      <c r="AU440" s="162"/>
      <c r="AV440" s="28"/>
    </row>
    <row r="441" spans="1:48" x14ac:dyDescent="0.25">
      <c r="A441" s="101">
        <f>'Input Volunteers'!A440</f>
        <v>0</v>
      </c>
      <c r="B441" s="100"/>
      <c r="C441" s="20"/>
      <c r="D441" s="20"/>
      <c r="E441" s="20"/>
      <c r="F441" s="20"/>
      <c r="G441" s="20"/>
      <c r="H441" s="29">
        <f t="shared" si="22"/>
        <v>0</v>
      </c>
      <c r="I441" s="20">
        <f t="shared" si="21"/>
        <v>0</v>
      </c>
      <c r="J441" s="20"/>
      <c r="K441" s="20"/>
      <c r="L441" s="20"/>
      <c r="M441" s="20"/>
      <c r="N441" s="20"/>
      <c r="O441" s="20"/>
      <c r="P441" s="20"/>
      <c r="Q441" s="20"/>
      <c r="R441" s="20"/>
      <c r="S441" s="20"/>
      <c r="T441" s="20"/>
      <c r="U441" s="20"/>
      <c r="V441" s="20">
        <f t="shared" si="23"/>
        <v>0</v>
      </c>
      <c r="W441" s="20"/>
      <c r="AB441" s="20"/>
      <c r="AC441" s="20"/>
      <c r="AD441" s="20"/>
      <c r="AE441" s="20"/>
      <c r="AF441" s="20"/>
      <c r="AG441" s="20"/>
      <c r="AH441" s="20"/>
      <c r="AI441" s="20"/>
      <c r="AJ441" s="20"/>
      <c r="AK441" s="20"/>
      <c r="AL441" s="20"/>
      <c r="AM441" s="20"/>
      <c r="AN441" s="20"/>
      <c r="AO441" s="20"/>
      <c r="AP441" s="20"/>
      <c r="AQ441" s="89"/>
      <c r="AR441" s="89"/>
      <c r="AS441" s="162"/>
      <c r="AT441" s="162"/>
      <c r="AU441" s="162"/>
      <c r="AV441" s="28"/>
    </row>
    <row r="442" spans="1:48" x14ac:dyDescent="0.25">
      <c r="A442" s="101">
        <f>'Input Volunteers'!A441</f>
        <v>0</v>
      </c>
      <c r="B442" s="100"/>
      <c r="C442" s="20"/>
      <c r="D442" s="20"/>
      <c r="E442" s="20"/>
      <c r="F442" s="20"/>
      <c r="G442" s="20"/>
      <c r="H442" s="29">
        <f t="shared" si="22"/>
        <v>0</v>
      </c>
      <c r="I442" s="20">
        <f t="shared" si="21"/>
        <v>0</v>
      </c>
      <c r="J442" s="20"/>
      <c r="K442" s="20"/>
      <c r="L442" s="20"/>
      <c r="M442" s="20"/>
      <c r="N442" s="20"/>
      <c r="O442" s="20"/>
      <c r="P442" s="20"/>
      <c r="Q442" s="20"/>
      <c r="R442" s="20"/>
      <c r="S442" s="20"/>
      <c r="T442" s="20"/>
      <c r="U442" s="20"/>
      <c r="V442" s="20">
        <f t="shared" si="23"/>
        <v>0</v>
      </c>
      <c r="W442" s="20"/>
      <c r="AB442" s="20"/>
      <c r="AC442" s="20"/>
      <c r="AD442" s="20"/>
      <c r="AE442" s="20"/>
      <c r="AF442" s="20"/>
      <c r="AG442" s="20"/>
      <c r="AH442" s="20"/>
      <c r="AI442" s="20"/>
      <c r="AJ442" s="20"/>
      <c r="AK442" s="20"/>
      <c r="AL442" s="20"/>
      <c r="AM442" s="20"/>
      <c r="AN442" s="20"/>
      <c r="AO442" s="20"/>
      <c r="AP442" s="20"/>
      <c r="AQ442" s="89"/>
      <c r="AR442" s="89"/>
      <c r="AS442" s="162"/>
      <c r="AT442" s="162"/>
      <c r="AU442" s="162"/>
      <c r="AV442" s="28"/>
    </row>
    <row r="443" spans="1:48" x14ac:dyDescent="0.25">
      <c r="A443" s="101">
        <f>'Input Volunteers'!A442</f>
        <v>0</v>
      </c>
      <c r="B443" s="100"/>
      <c r="C443" s="20"/>
      <c r="D443" s="20"/>
      <c r="E443" s="20"/>
      <c r="F443" s="20"/>
      <c r="G443" s="20"/>
      <c r="H443" s="29">
        <f t="shared" si="22"/>
        <v>0</v>
      </c>
      <c r="I443" s="20">
        <f t="shared" si="21"/>
        <v>0</v>
      </c>
      <c r="J443" s="20"/>
      <c r="K443" s="20"/>
      <c r="L443" s="20"/>
      <c r="M443" s="20"/>
      <c r="N443" s="20"/>
      <c r="O443" s="20"/>
      <c r="P443" s="20"/>
      <c r="Q443" s="20"/>
      <c r="R443" s="20"/>
      <c r="S443" s="20"/>
      <c r="T443" s="20"/>
      <c r="U443" s="20"/>
      <c r="V443" s="20">
        <f t="shared" si="23"/>
        <v>0</v>
      </c>
      <c r="W443" s="20"/>
      <c r="AB443" s="20"/>
      <c r="AC443" s="20"/>
      <c r="AD443" s="20"/>
      <c r="AE443" s="20"/>
      <c r="AF443" s="20"/>
      <c r="AG443" s="20"/>
      <c r="AH443" s="20"/>
      <c r="AI443" s="20"/>
      <c r="AJ443" s="20"/>
      <c r="AK443" s="20"/>
      <c r="AL443" s="20"/>
      <c r="AM443" s="20"/>
      <c r="AN443" s="20"/>
      <c r="AO443" s="20"/>
      <c r="AP443" s="20"/>
      <c r="AQ443" s="89"/>
      <c r="AR443" s="89"/>
      <c r="AS443" s="162"/>
      <c r="AT443" s="162"/>
      <c r="AU443" s="162"/>
      <c r="AV443" s="28"/>
    </row>
    <row r="444" spans="1:48" x14ac:dyDescent="0.25">
      <c r="A444" s="101">
        <f>'Input Volunteers'!A443</f>
        <v>0</v>
      </c>
      <c r="B444" s="100"/>
      <c r="C444" s="20"/>
      <c r="D444" s="20"/>
      <c r="E444" s="20"/>
      <c r="F444" s="20"/>
      <c r="G444" s="20"/>
      <c r="H444" s="29">
        <f t="shared" si="22"/>
        <v>0</v>
      </c>
      <c r="I444" s="20">
        <f t="shared" si="21"/>
        <v>0</v>
      </c>
      <c r="J444" s="20"/>
      <c r="K444" s="20"/>
      <c r="L444" s="20"/>
      <c r="M444" s="20"/>
      <c r="N444" s="20"/>
      <c r="O444" s="20"/>
      <c r="P444" s="20"/>
      <c r="Q444" s="20"/>
      <c r="R444" s="20"/>
      <c r="S444" s="20"/>
      <c r="T444" s="20"/>
      <c r="U444" s="20"/>
      <c r="V444" s="20">
        <f t="shared" si="23"/>
        <v>0</v>
      </c>
      <c r="W444" s="20"/>
      <c r="AB444" s="20"/>
      <c r="AC444" s="20"/>
      <c r="AD444" s="20"/>
      <c r="AE444" s="20"/>
      <c r="AF444" s="20"/>
      <c r="AG444" s="20"/>
      <c r="AH444" s="20"/>
      <c r="AI444" s="20"/>
      <c r="AJ444" s="20"/>
      <c r="AK444" s="20"/>
      <c r="AL444" s="20"/>
      <c r="AM444" s="20"/>
      <c r="AN444" s="20"/>
      <c r="AO444" s="20"/>
      <c r="AP444" s="20"/>
      <c r="AQ444" s="89"/>
      <c r="AR444" s="89"/>
      <c r="AS444" s="162"/>
      <c r="AT444" s="162"/>
      <c r="AU444" s="162"/>
      <c r="AV444" s="28"/>
    </row>
    <row r="445" spans="1:48" x14ac:dyDescent="0.25">
      <c r="A445" s="101">
        <f>'Input Volunteers'!A444</f>
        <v>0</v>
      </c>
      <c r="B445" s="100"/>
      <c r="C445" s="20"/>
      <c r="D445" s="20"/>
      <c r="E445" s="20"/>
      <c r="F445" s="20"/>
      <c r="G445" s="20"/>
      <c r="H445" s="29">
        <f t="shared" si="22"/>
        <v>0</v>
      </c>
      <c r="I445" s="20">
        <f t="shared" si="21"/>
        <v>0</v>
      </c>
      <c r="J445" s="20"/>
      <c r="K445" s="20"/>
      <c r="L445" s="20"/>
      <c r="M445" s="20"/>
      <c r="N445" s="20"/>
      <c r="O445" s="20"/>
      <c r="P445" s="20"/>
      <c r="Q445" s="20"/>
      <c r="R445" s="20"/>
      <c r="S445" s="20"/>
      <c r="T445" s="20"/>
      <c r="U445" s="20"/>
      <c r="V445" s="20">
        <f t="shared" si="23"/>
        <v>0</v>
      </c>
      <c r="W445" s="20"/>
      <c r="AB445" s="20"/>
      <c r="AC445" s="20"/>
      <c r="AD445" s="20"/>
      <c r="AE445" s="20"/>
      <c r="AF445" s="20"/>
      <c r="AG445" s="20"/>
      <c r="AH445" s="20"/>
      <c r="AI445" s="20"/>
      <c r="AJ445" s="20"/>
      <c r="AK445" s="20"/>
      <c r="AL445" s="20"/>
      <c r="AM445" s="20"/>
      <c r="AN445" s="20"/>
      <c r="AO445" s="20"/>
      <c r="AP445" s="20"/>
      <c r="AQ445" s="89"/>
      <c r="AR445" s="89"/>
      <c r="AS445" s="162"/>
      <c r="AT445" s="162"/>
      <c r="AU445" s="162"/>
      <c r="AV445" s="28"/>
    </row>
    <row r="446" spans="1:48" x14ac:dyDescent="0.25">
      <c r="A446" s="101">
        <f>'Input Volunteers'!A445</f>
        <v>0</v>
      </c>
      <c r="B446" s="100"/>
      <c r="C446" s="20"/>
      <c r="D446" s="20"/>
      <c r="E446" s="20"/>
      <c r="F446" s="20"/>
      <c r="G446" s="20"/>
      <c r="H446" s="29">
        <f t="shared" si="22"/>
        <v>0</v>
      </c>
      <c r="I446" s="20">
        <f t="shared" si="21"/>
        <v>0</v>
      </c>
      <c r="J446" s="20"/>
      <c r="K446" s="20"/>
      <c r="L446" s="20"/>
      <c r="M446" s="20"/>
      <c r="N446" s="20"/>
      <c r="O446" s="20"/>
      <c r="P446" s="20"/>
      <c r="Q446" s="20"/>
      <c r="R446" s="20"/>
      <c r="S446" s="20"/>
      <c r="T446" s="20"/>
      <c r="U446" s="20"/>
      <c r="V446" s="20">
        <f t="shared" si="23"/>
        <v>0</v>
      </c>
      <c r="W446" s="20"/>
      <c r="AB446" s="20"/>
      <c r="AC446" s="20"/>
      <c r="AD446" s="20"/>
      <c r="AE446" s="20"/>
      <c r="AF446" s="20"/>
      <c r="AG446" s="20"/>
      <c r="AH446" s="20"/>
      <c r="AI446" s="20"/>
      <c r="AJ446" s="20"/>
      <c r="AK446" s="20"/>
      <c r="AL446" s="20"/>
      <c r="AM446" s="20"/>
      <c r="AN446" s="20"/>
      <c r="AO446" s="20"/>
      <c r="AP446" s="20"/>
      <c r="AQ446" s="89"/>
      <c r="AR446" s="89"/>
      <c r="AS446" s="162"/>
      <c r="AT446" s="162"/>
      <c r="AU446" s="162"/>
      <c r="AV446" s="28"/>
    </row>
    <row r="447" spans="1:48" x14ac:dyDescent="0.25">
      <c r="A447" s="101">
        <f>'Input Volunteers'!A446</f>
        <v>0</v>
      </c>
      <c r="B447" s="100"/>
      <c r="C447" s="20"/>
      <c r="D447" s="20"/>
      <c r="E447" s="20"/>
      <c r="F447" s="20"/>
      <c r="G447" s="20"/>
      <c r="H447" s="29">
        <f t="shared" si="22"/>
        <v>0</v>
      </c>
      <c r="I447" s="20">
        <f t="shared" si="21"/>
        <v>0</v>
      </c>
      <c r="J447" s="20"/>
      <c r="K447" s="20"/>
      <c r="L447" s="20"/>
      <c r="M447" s="20"/>
      <c r="N447" s="20"/>
      <c r="O447" s="20"/>
      <c r="P447" s="20"/>
      <c r="Q447" s="20"/>
      <c r="R447" s="20"/>
      <c r="S447" s="20"/>
      <c r="T447" s="20"/>
      <c r="U447" s="20"/>
      <c r="V447" s="20">
        <f t="shared" si="23"/>
        <v>0</v>
      </c>
      <c r="W447" s="20"/>
      <c r="AB447" s="20"/>
      <c r="AC447" s="20"/>
      <c r="AD447" s="20"/>
      <c r="AE447" s="20"/>
      <c r="AF447" s="20"/>
      <c r="AG447" s="20"/>
      <c r="AH447" s="20"/>
      <c r="AI447" s="20"/>
      <c r="AJ447" s="20"/>
      <c r="AK447" s="20"/>
      <c r="AL447" s="20"/>
      <c r="AM447" s="20"/>
      <c r="AN447" s="20"/>
      <c r="AO447" s="20"/>
      <c r="AP447" s="20"/>
      <c r="AQ447" s="89"/>
      <c r="AR447" s="89"/>
      <c r="AS447" s="162"/>
      <c r="AT447" s="162"/>
      <c r="AU447" s="162"/>
      <c r="AV447" s="28"/>
    </row>
    <row r="448" spans="1:48" x14ac:dyDescent="0.25">
      <c r="A448" s="101">
        <f>'Input Volunteers'!A447</f>
        <v>0</v>
      </c>
      <c r="B448" s="100"/>
      <c r="C448" s="20"/>
      <c r="D448" s="20"/>
      <c r="E448" s="20"/>
      <c r="F448" s="20"/>
      <c r="G448" s="20"/>
      <c r="H448" s="29">
        <f t="shared" si="22"/>
        <v>0</v>
      </c>
      <c r="I448" s="20">
        <f t="shared" si="21"/>
        <v>0</v>
      </c>
      <c r="J448" s="20"/>
      <c r="K448" s="20"/>
      <c r="L448" s="20"/>
      <c r="M448" s="20"/>
      <c r="N448" s="20"/>
      <c r="O448" s="20"/>
      <c r="P448" s="20"/>
      <c r="Q448" s="20"/>
      <c r="R448" s="20"/>
      <c r="S448" s="20"/>
      <c r="T448" s="20"/>
      <c r="U448" s="20"/>
      <c r="V448" s="20">
        <f t="shared" si="23"/>
        <v>0</v>
      </c>
      <c r="W448" s="20"/>
      <c r="AB448" s="20"/>
      <c r="AC448" s="20"/>
      <c r="AD448" s="20"/>
      <c r="AE448" s="20"/>
      <c r="AF448" s="20"/>
      <c r="AG448" s="20"/>
      <c r="AH448" s="20"/>
      <c r="AI448" s="20"/>
      <c r="AJ448" s="20"/>
      <c r="AK448" s="20"/>
      <c r="AL448" s="20"/>
      <c r="AM448" s="20"/>
      <c r="AN448" s="20"/>
      <c r="AO448" s="20"/>
      <c r="AP448" s="20"/>
      <c r="AQ448" s="89"/>
      <c r="AR448" s="89"/>
      <c r="AS448" s="162"/>
      <c r="AT448" s="162"/>
      <c r="AU448" s="162"/>
      <c r="AV448" s="28"/>
    </row>
    <row r="449" spans="1:48" x14ac:dyDescent="0.25">
      <c r="A449" s="101">
        <f>'Input Volunteers'!A448</f>
        <v>0</v>
      </c>
      <c r="B449" s="100"/>
      <c r="C449" s="20"/>
      <c r="D449" s="20"/>
      <c r="E449" s="20"/>
      <c r="F449" s="20"/>
      <c r="G449" s="20"/>
      <c r="H449" s="29">
        <f t="shared" si="22"/>
        <v>0</v>
      </c>
      <c r="I449" s="20">
        <f t="shared" si="21"/>
        <v>0</v>
      </c>
      <c r="J449" s="20"/>
      <c r="K449" s="20"/>
      <c r="L449" s="20"/>
      <c r="M449" s="20"/>
      <c r="N449" s="20"/>
      <c r="O449" s="20"/>
      <c r="P449" s="20"/>
      <c r="Q449" s="20"/>
      <c r="R449" s="20"/>
      <c r="S449" s="20"/>
      <c r="T449" s="20"/>
      <c r="U449" s="20"/>
      <c r="V449" s="20">
        <f t="shared" si="23"/>
        <v>0</v>
      </c>
      <c r="W449" s="20"/>
      <c r="AB449" s="20"/>
      <c r="AC449" s="20"/>
      <c r="AD449" s="20"/>
      <c r="AE449" s="20"/>
      <c r="AF449" s="20"/>
      <c r="AG449" s="20"/>
      <c r="AH449" s="20"/>
      <c r="AI449" s="20"/>
      <c r="AJ449" s="20"/>
      <c r="AK449" s="20"/>
      <c r="AL449" s="20"/>
      <c r="AM449" s="20"/>
      <c r="AN449" s="20"/>
      <c r="AO449" s="20"/>
      <c r="AP449" s="20"/>
      <c r="AQ449" s="89"/>
      <c r="AR449" s="89"/>
      <c r="AS449" s="162"/>
      <c r="AT449" s="162"/>
      <c r="AU449" s="162"/>
      <c r="AV449" s="28"/>
    </row>
    <row r="450" spans="1:48" x14ac:dyDescent="0.25">
      <c r="A450" s="101">
        <f>'Input Volunteers'!A449</f>
        <v>0</v>
      </c>
      <c r="B450" s="100"/>
      <c r="C450" s="20"/>
      <c r="D450" s="20"/>
      <c r="E450" s="20"/>
      <c r="F450" s="20"/>
      <c r="G450" s="20"/>
      <c r="H450" s="29">
        <f t="shared" si="22"/>
        <v>0</v>
      </c>
      <c r="I450" s="20">
        <f t="shared" si="21"/>
        <v>0</v>
      </c>
      <c r="J450" s="20"/>
      <c r="K450" s="20"/>
      <c r="L450" s="20"/>
      <c r="M450" s="20"/>
      <c r="N450" s="20"/>
      <c r="O450" s="20"/>
      <c r="P450" s="20"/>
      <c r="Q450" s="20"/>
      <c r="R450" s="20"/>
      <c r="S450" s="20"/>
      <c r="T450" s="20"/>
      <c r="U450" s="20"/>
      <c r="V450" s="20">
        <f t="shared" si="23"/>
        <v>0</v>
      </c>
      <c r="W450" s="20"/>
      <c r="AB450" s="20"/>
      <c r="AC450" s="20"/>
      <c r="AD450" s="20"/>
      <c r="AE450" s="20"/>
      <c r="AF450" s="20"/>
      <c r="AG450" s="20"/>
      <c r="AH450" s="20"/>
      <c r="AI450" s="20"/>
      <c r="AJ450" s="20"/>
      <c r="AK450" s="20"/>
      <c r="AL450" s="20"/>
      <c r="AM450" s="20"/>
      <c r="AN450" s="20"/>
      <c r="AO450" s="20"/>
      <c r="AP450" s="20"/>
      <c r="AQ450" s="89"/>
      <c r="AR450" s="89"/>
      <c r="AS450" s="162"/>
      <c r="AT450" s="162"/>
      <c r="AU450" s="162"/>
      <c r="AV450" s="28"/>
    </row>
    <row r="451" spans="1:48" x14ac:dyDescent="0.25">
      <c r="A451" s="101">
        <f>'Input Volunteers'!A450</f>
        <v>0</v>
      </c>
      <c r="B451" s="100"/>
      <c r="C451" s="20"/>
      <c r="D451" s="20"/>
      <c r="E451" s="20"/>
      <c r="F451" s="20"/>
      <c r="G451" s="20"/>
      <c r="H451" s="29">
        <f t="shared" si="22"/>
        <v>0</v>
      </c>
      <c r="I451" s="20">
        <f t="shared" si="21"/>
        <v>0</v>
      </c>
      <c r="J451" s="20"/>
      <c r="K451" s="20"/>
      <c r="L451" s="20"/>
      <c r="M451" s="20"/>
      <c r="N451" s="20"/>
      <c r="O451" s="20"/>
      <c r="P451" s="20"/>
      <c r="Q451" s="20"/>
      <c r="R451" s="20"/>
      <c r="S451" s="20"/>
      <c r="T451" s="20"/>
      <c r="U451" s="20"/>
      <c r="V451" s="20">
        <f t="shared" si="23"/>
        <v>0</v>
      </c>
      <c r="W451" s="20"/>
      <c r="AB451" s="20"/>
      <c r="AC451" s="20"/>
      <c r="AD451" s="20"/>
      <c r="AE451" s="20"/>
      <c r="AF451" s="20"/>
      <c r="AG451" s="20"/>
      <c r="AH451" s="20"/>
      <c r="AI451" s="20"/>
      <c r="AJ451" s="20"/>
      <c r="AK451" s="20"/>
      <c r="AL451" s="20"/>
      <c r="AM451" s="20"/>
      <c r="AN451" s="20"/>
      <c r="AO451" s="20"/>
      <c r="AP451" s="20"/>
      <c r="AQ451" s="89"/>
      <c r="AR451" s="89"/>
      <c r="AS451" s="162"/>
      <c r="AT451" s="162"/>
      <c r="AU451" s="162"/>
      <c r="AV451" s="28"/>
    </row>
    <row r="452" spans="1:48" x14ac:dyDescent="0.25">
      <c r="A452" s="101">
        <f>'Input Volunteers'!A451</f>
        <v>0</v>
      </c>
      <c r="B452" s="100"/>
      <c r="C452" s="20"/>
      <c r="D452" s="20"/>
      <c r="E452" s="20"/>
      <c r="F452" s="20"/>
      <c r="G452" s="20"/>
      <c r="H452" s="29">
        <f t="shared" si="22"/>
        <v>0</v>
      </c>
      <c r="I452" s="20">
        <f t="shared" si="21"/>
        <v>0</v>
      </c>
      <c r="J452" s="20"/>
      <c r="K452" s="20"/>
      <c r="L452" s="20"/>
      <c r="M452" s="20"/>
      <c r="N452" s="20"/>
      <c r="O452" s="20"/>
      <c r="P452" s="20"/>
      <c r="Q452" s="20"/>
      <c r="R452" s="20"/>
      <c r="S452" s="20"/>
      <c r="T452" s="20"/>
      <c r="U452" s="20"/>
      <c r="V452" s="20">
        <f t="shared" si="23"/>
        <v>0</v>
      </c>
      <c r="W452" s="20"/>
      <c r="AB452" s="20"/>
      <c r="AC452" s="20"/>
      <c r="AD452" s="20"/>
      <c r="AE452" s="20"/>
      <c r="AF452" s="20"/>
      <c r="AG452" s="20"/>
      <c r="AH452" s="20"/>
      <c r="AI452" s="20"/>
      <c r="AJ452" s="20"/>
      <c r="AK452" s="20"/>
      <c r="AL452" s="20"/>
      <c r="AM452" s="20"/>
      <c r="AN452" s="20"/>
      <c r="AO452" s="20"/>
      <c r="AP452" s="20"/>
      <c r="AQ452" s="89"/>
      <c r="AR452" s="89"/>
      <c r="AS452" s="162"/>
      <c r="AT452" s="162"/>
      <c r="AU452" s="162"/>
      <c r="AV452" s="28"/>
    </row>
    <row r="453" spans="1:48" x14ac:dyDescent="0.25">
      <c r="A453" s="101">
        <f>'Input Volunteers'!A452</f>
        <v>0</v>
      </c>
      <c r="B453" s="100"/>
      <c r="C453" s="20"/>
      <c r="D453" s="20"/>
      <c r="E453" s="20"/>
      <c r="F453" s="20"/>
      <c r="G453" s="20"/>
      <c r="H453" s="29">
        <f t="shared" si="22"/>
        <v>0</v>
      </c>
      <c r="I453" s="20">
        <f t="shared" si="21"/>
        <v>0</v>
      </c>
      <c r="J453" s="20"/>
      <c r="K453" s="20"/>
      <c r="L453" s="20"/>
      <c r="M453" s="20"/>
      <c r="N453" s="20"/>
      <c r="O453" s="20"/>
      <c r="P453" s="20"/>
      <c r="Q453" s="20"/>
      <c r="R453" s="20"/>
      <c r="S453" s="20"/>
      <c r="T453" s="20"/>
      <c r="U453" s="20"/>
      <c r="V453" s="20">
        <f t="shared" si="23"/>
        <v>0</v>
      </c>
      <c r="W453" s="20"/>
      <c r="AB453" s="20"/>
      <c r="AC453" s="20"/>
      <c r="AD453" s="20"/>
      <c r="AE453" s="20"/>
      <c r="AF453" s="20"/>
      <c r="AG453" s="20"/>
      <c r="AH453" s="20"/>
      <c r="AI453" s="20"/>
      <c r="AJ453" s="20"/>
      <c r="AK453" s="20"/>
      <c r="AL453" s="20"/>
      <c r="AM453" s="20"/>
      <c r="AN453" s="20"/>
      <c r="AO453" s="20"/>
      <c r="AP453" s="20"/>
      <c r="AQ453" s="89"/>
      <c r="AR453" s="89"/>
      <c r="AS453" s="162"/>
      <c r="AT453" s="162"/>
      <c r="AU453" s="162"/>
      <c r="AV453" s="28"/>
    </row>
    <row r="454" spans="1:48" x14ac:dyDescent="0.25">
      <c r="A454" s="101">
        <f>'Input Volunteers'!A453</f>
        <v>0</v>
      </c>
      <c r="B454" s="100"/>
      <c r="C454" s="20"/>
      <c r="D454" s="20"/>
      <c r="E454" s="20"/>
      <c r="F454" s="20"/>
      <c r="G454" s="20"/>
      <c r="H454" s="29">
        <f t="shared" si="22"/>
        <v>0</v>
      </c>
      <c r="I454" s="20">
        <f t="shared" si="21"/>
        <v>0</v>
      </c>
      <c r="J454" s="20"/>
      <c r="K454" s="20"/>
      <c r="L454" s="20"/>
      <c r="M454" s="20"/>
      <c r="N454" s="20"/>
      <c r="O454" s="20"/>
      <c r="P454" s="20"/>
      <c r="Q454" s="20"/>
      <c r="R454" s="20"/>
      <c r="S454" s="20"/>
      <c r="T454" s="20"/>
      <c r="U454" s="20"/>
      <c r="V454" s="20">
        <f t="shared" si="23"/>
        <v>0</v>
      </c>
      <c r="W454" s="20"/>
      <c r="AB454" s="20"/>
      <c r="AC454" s="20"/>
      <c r="AD454" s="20"/>
      <c r="AE454" s="20"/>
      <c r="AF454" s="20"/>
      <c r="AG454" s="20"/>
      <c r="AH454" s="20"/>
      <c r="AI454" s="20"/>
      <c r="AJ454" s="20"/>
      <c r="AK454" s="20"/>
      <c r="AL454" s="20"/>
      <c r="AM454" s="20"/>
      <c r="AN454" s="20"/>
      <c r="AO454" s="20"/>
      <c r="AP454" s="20"/>
      <c r="AQ454" s="89"/>
      <c r="AR454" s="89"/>
      <c r="AS454" s="162"/>
      <c r="AT454" s="162"/>
      <c r="AU454" s="162"/>
      <c r="AV454" s="28"/>
    </row>
    <row r="455" spans="1:48" x14ac:dyDescent="0.25">
      <c r="A455" s="101">
        <f>'Input Volunteers'!A454</f>
        <v>0</v>
      </c>
      <c r="B455" s="100"/>
      <c r="C455" s="20"/>
      <c r="D455" s="20"/>
      <c r="E455" s="20"/>
      <c r="F455" s="20"/>
      <c r="G455" s="20"/>
      <c r="H455" s="29">
        <f t="shared" si="22"/>
        <v>0</v>
      </c>
      <c r="I455" s="20">
        <f t="shared" si="21"/>
        <v>0</v>
      </c>
      <c r="J455" s="20"/>
      <c r="K455" s="20"/>
      <c r="L455" s="20"/>
      <c r="M455" s="20"/>
      <c r="N455" s="20"/>
      <c r="O455" s="20"/>
      <c r="P455" s="20"/>
      <c r="Q455" s="20"/>
      <c r="R455" s="20"/>
      <c r="S455" s="20"/>
      <c r="T455" s="20"/>
      <c r="U455" s="20"/>
      <c r="V455" s="20">
        <f t="shared" si="23"/>
        <v>0</v>
      </c>
      <c r="W455" s="20"/>
      <c r="AB455" s="20"/>
      <c r="AC455" s="20"/>
      <c r="AD455" s="20"/>
      <c r="AE455" s="20"/>
      <c r="AF455" s="20"/>
      <c r="AG455" s="20"/>
      <c r="AH455" s="20"/>
      <c r="AI455" s="20"/>
      <c r="AJ455" s="20"/>
      <c r="AK455" s="20"/>
      <c r="AL455" s="20"/>
      <c r="AM455" s="20"/>
      <c r="AN455" s="20"/>
      <c r="AO455" s="20"/>
      <c r="AP455" s="20"/>
      <c r="AQ455" s="89"/>
      <c r="AR455" s="89"/>
      <c r="AS455" s="162"/>
      <c r="AT455" s="162"/>
      <c r="AU455" s="162"/>
      <c r="AV455" s="28"/>
    </row>
    <row r="456" spans="1:48" x14ac:dyDescent="0.25">
      <c r="A456" s="101">
        <f>'Input Volunteers'!A455</f>
        <v>0</v>
      </c>
      <c r="B456" s="100"/>
      <c r="C456" s="20"/>
      <c r="D456" s="20"/>
      <c r="E456" s="20"/>
      <c r="F456" s="20"/>
      <c r="G456" s="20"/>
      <c r="H456" s="29">
        <f t="shared" si="22"/>
        <v>0</v>
      </c>
      <c r="I456" s="20">
        <f t="shared" si="21"/>
        <v>0</v>
      </c>
      <c r="J456" s="20"/>
      <c r="K456" s="20"/>
      <c r="L456" s="20"/>
      <c r="M456" s="20"/>
      <c r="N456" s="20"/>
      <c r="O456" s="20"/>
      <c r="P456" s="20"/>
      <c r="Q456" s="20"/>
      <c r="R456" s="20"/>
      <c r="S456" s="20"/>
      <c r="T456" s="20"/>
      <c r="U456" s="20"/>
      <c r="V456" s="20">
        <f t="shared" si="23"/>
        <v>0</v>
      </c>
      <c r="W456" s="20"/>
      <c r="AB456" s="20"/>
      <c r="AC456" s="20"/>
      <c r="AD456" s="20"/>
      <c r="AE456" s="20"/>
      <c r="AF456" s="20"/>
      <c r="AG456" s="20"/>
      <c r="AH456" s="20"/>
      <c r="AI456" s="20"/>
      <c r="AJ456" s="20"/>
      <c r="AK456" s="20"/>
      <c r="AL456" s="20"/>
      <c r="AM456" s="20"/>
      <c r="AN456" s="20"/>
      <c r="AO456" s="20"/>
      <c r="AP456" s="20"/>
      <c r="AQ456" s="89"/>
      <c r="AR456" s="89"/>
      <c r="AS456" s="162"/>
      <c r="AT456" s="162"/>
      <c r="AU456" s="162"/>
      <c r="AV456" s="28"/>
    </row>
    <row r="457" spans="1:48" x14ac:dyDescent="0.25">
      <c r="A457" s="101">
        <f>'Input Volunteers'!A456</f>
        <v>0</v>
      </c>
      <c r="B457" s="100"/>
      <c r="C457" s="20"/>
      <c r="D457" s="20"/>
      <c r="E457" s="20"/>
      <c r="F457" s="20"/>
      <c r="G457" s="20"/>
      <c r="H457" s="29">
        <f t="shared" si="22"/>
        <v>0</v>
      </c>
      <c r="I457" s="20">
        <f t="shared" si="21"/>
        <v>0</v>
      </c>
      <c r="J457" s="20"/>
      <c r="K457" s="20"/>
      <c r="L457" s="20"/>
      <c r="M457" s="20"/>
      <c r="N457" s="20"/>
      <c r="O457" s="20"/>
      <c r="P457" s="20"/>
      <c r="Q457" s="20"/>
      <c r="R457" s="20"/>
      <c r="S457" s="20"/>
      <c r="T457" s="20"/>
      <c r="U457" s="20"/>
      <c r="V457" s="20">
        <f t="shared" si="23"/>
        <v>0</v>
      </c>
      <c r="W457" s="20"/>
      <c r="AB457" s="20"/>
      <c r="AC457" s="20"/>
      <c r="AD457" s="20"/>
      <c r="AE457" s="20"/>
      <c r="AF457" s="20"/>
      <c r="AG457" s="20"/>
      <c r="AH457" s="20"/>
      <c r="AI457" s="20"/>
      <c r="AJ457" s="20"/>
      <c r="AK457" s="20"/>
      <c r="AL457" s="20"/>
      <c r="AM457" s="20"/>
      <c r="AN457" s="20"/>
      <c r="AO457" s="20"/>
      <c r="AP457" s="20"/>
      <c r="AQ457" s="89"/>
      <c r="AR457" s="89"/>
      <c r="AS457" s="162"/>
      <c r="AT457" s="162"/>
      <c r="AU457" s="162"/>
      <c r="AV457" s="28"/>
    </row>
    <row r="458" spans="1:48" x14ac:dyDescent="0.25">
      <c r="A458" s="101">
        <f>'Input Volunteers'!A457</f>
        <v>0</v>
      </c>
      <c r="B458" s="100"/>
      <c r="C458" s="20"/>
      <c r="D458" s="20"/>
      <c r="E458" s="20"/>
      <c r="F458" s="20"/>
      <c r="G458" s="20"/>
      <c r="H458" s="29">
        <f t="shared" si="22"/>
        <v>0</v>
      </c>
      <c r="I458" s="20">
        <f t="shared" si="21"/>
        <v>0</v>
      </c>
      <c r="J458" s="20"/>
      <c r="K458" s="20"/>
      <c r="L458" s="20"/>
      <c r="M458" s="20"/>
      <c r="N458" s="20"/>
      <c r="O458" s="20"/>
      <c r="P458" s="20"/>
      <c r="Q458" s="20"/>
      <c r="R458" s="20"/>
      <c r="S458" s="20"/>
      <c r="T458" s="20"/>
      <c r="U458" s="20"/>
      <c r="V458" s="20">
        <f t="shared" si="23"/>
        <v>0</v>
      </c>
      <c r="W458" s="20"/>
      <c r="AB458" s="20"/>
      <c r="AC458" s="20"/>
      <c r="AD458" s="20"/>
      <c r="AE458" s="20"/>
      <c r="AF458" s="20"/>
      <c r="AG458" s="20"/>
      <c r="AH458" s="20"/>
      <c r="AI458" s="20"/>
      <c r="AJ458" s="20"/>
      <c r="AK458" s="20"/>
      <c r="AL458" s="20"/>
      <c r="AM458" s="20"/>
      <c r="AN458" s="20"/>
      <c r="AO458" s="20"/>
      <c r="AP458" s="20"/>
      <c r="AQ458" s="89"/>
      <c r="AR458" s="89"/>
      <c r="AS458" s="162"/>
      <c r="AT458" s="162"/>
      <c r="AU458" s="162"/>
      <c r="AV458" s="28"/>
    </row>
    <row r="459" spans="1:48" x14ac:dyDescent="0.25">
      <c r="A459" s="101">
        <f>'Input Volunteers'!A458</f>
        <v>0</v>
      </c>
      <c r="B459" s="100"/>
      <c r="C459" s="20"/>
      <c r="D459" s="20"/>
      <c r="E459" s="20"/>
      <c r="F459" s="20"/>
      <c r="G459" s="20"/>
      <c r="H459" s="29">
        <f t="shared" si="22"/>
        <v>0</v>
      </c>
      <c r="I459" s="20">
        <f t="shared" si="21"/>
        <v>0</v>
      </c>
      <c r="J459" s="20"/>
      <c r="K459" s="20"/>
      <c r="L459" s="20"/>
      <c r="M459" s="20"/>
      <c r="N459" s="20"/>
      <c r="O459" s="20"/>
      <c r="P459" s="20"/>
      <c r="Q459" s="20"/>
      <c r="R459" s="20"/>
      <c r="S459" s="20"/>
      <c r="T459" s="20"/>
      <c r="U459" s="20"/>
      <c r="V459" s="20">
        <f t="shared" si="23"/>
        <v>0</v>
      </c>
      <c r="W459" s="20"/>
      <c r="AB459" s="20"/>
      <c r="AC459" s="20"/>
      <c r="AD459" s="20"/>
      <c r="AE459" s="20"/>
      <c r="AF459" s="20"/>
      <c r="AG459" s="20"/>
      <c r="AH459" s="20"/>
      <c r="AI459" s="20"/>
      <c r="AJ459" s="20"/>
      <c r="AK459" s="20"/>
      <c r="AL459" s="20"/>
      <c r="AM459" s="20"/>
      <c r="AN459" s="20"/>
      <c r="AO459" s="20"/>
      <c r="AP459" s="20"/>
      <c r="AQ459" s="89"/>
      <c r="AR459" s="89"/>
      <c r="AS459" s="162"/>
      <c r="AT459" s="162"/>
      <c r="AU459" s="162"/>
      <c r="AV459" s="28"/>
    </row>
    <row r="460" spans="1:48" x14ac:dyDescent="0.25">
      <c r="A460" s="101">
        <f>'Input Volunteers'!A459</f>
        <v>0</v>
      </c>
      <c r="B460" s="100"/>
      <c r="C460" s="20"/>
      <c r="D460" s="20"/>
      <c r="E460" s="20"/>
      <c r="F460" s="20"/>
      <c r="G460" s="20"/>
      <c r="H460" s="29">
        <f t="shared" si="22"/>
        <v>0</v>
      </c>
      <c r="I460" s="20">
        <f t="shared" si="21"/>
        <v>0</v>
      </c>
      <c r="J460" s="20"/>
      <c r="K460" s="20"/>
      <c r="L460" s="20"/>
      <c r="M460" s="20"/>
      <c r="N460" s="20"/>
      <c r="O460" s="20"/>
      <c r="P460" s="20"/>
      <c r="Q460" s="20"/>
      <c r="R460" s="20"/>
      <c r="S460" s="20"/>
      <c r="T460" s="20"/>
      <c r="U460" s="20"/>
      <c r="V460" s="20">
        <f t="shared" si="23"/>
        <v>0</v>
      </c>
      <c r="W460" s="20"/>
      <c r="AB460" s="20"/>
      <c r="AC460" s="20"/>
      <c r="AD460" s="20"/>
      <c r="AE460" s="20"/>
      <c r="AF460" s="20"/>
      <c r="AG460" s="20"/>
      <c r="AH460" s="20"/>
      <c r="AI460" s="20"/>
      <c r="AJ460" s="20"/>
      <c r="AK460" s="20"/>
      <c r="AL460" s="20"/>
      <c r="AM460" s="20"/>
      <c r="AN460" s="20"/>
      <c r="AO460" s="20"/>
      <c r="AP460" s="20"/>
      <c r="AQ460" s="89"/>
      <c r="AR460" s="89"/>
      <c r="AS460" s="162"/>
      <c r="AT460" s="162"/>
      <c r="AU460" s="162"/>
      <c r="AV460" s="28"/>
    </row>
    <row r="461" spans="1:48" x14ac:dyDescent="0.25">
      <c r="A461" s="101">
        <f>'Input Volunteers'!A460</f>
        <v>0</v>
      </c>
      <c r="B461" s="100"/>
      <c r="C461" s="20"/>
      <c r="D461" s="20"/>
      <c r="E461" s="20"/>
      <c r="F461" s="20"/>
      <c r="G461" s="20"/>
      <c r="H461" s="29">
        <f t="shared" si="22"/>
        <v>0</v>
      </c>
      <c r="I461" s="20">
        <f t="shared" si="21"/>
        <v>0</v>
      </c>
      <c r="J461" s="20"/>
      <c r="K461" s="20"/>
      <c r="L461" s="20"/>
      <c r="M461" s="20"/>
      <c r="N461" s="20"/>
      <c r="O461" s="20"/>
      <c r="P461" s="20"/>
      <c r="Q461" s="20"/>
      <c r="R461" s="20"/>
      <c r="S461" s="20"/>
      <c r="T461" s="20"/>
      <c r="U461" s="20"/>
      <c r="V461" s="20">
        <f t="shared" si="23"/>
        <v>0</v>
      </c>
      <c r="W461" s="20"/>
      <c r="AB461" s="20"/>
      <c r="AC461" s="20"/>
      <c r="AD461" s="20"/>
      <c r="AE461" s="20"/>
      <c r="AF461" s="20"/>
      <c r="AG461" s="20"/>
      <c r="AH461" s="20"/>
      <c r="AI461" s="20"/>
      <c r="AJ461" s="20"/>
      <c r="AK461" s="20"/>
      <c r="AL461" s="20"/>
      <c r="AM461" s="20"/>
      <c r="AN461" s="20"/>
      <c r="AO461" s="20"/>
      <c r="AP461" s="20"/>
      <c r="AQ461" s="89"/>
      <c r="AR461" s="89"/>
      <c r="AS461" s="162"/>
      <c r="AT461" s="162"/>
      <c r="AU461" s="162"/>
      <c r="AV461" s="28"/>
    </row>
    <row r="462" spans="1:48" x14ac:dyDescent="0.25">
      <c r="A462" s="101">
        <f>'Input Volunteers'!A461</f>
        <v>0</v>
      </c>
      <c r="B462" s="100"/>
      <c r="C462" s="20"/>
      <c r="D462" s="20"/>
      <c r="E462" s="20"/>
      <c r="F462" s="20"/>
      <c r="G462" s="20"/>
      <c r="H462" s="29">
        <f t="shared" si="22"/>
        <v>0</v>
      </c>
      <c r="I462" s="20">
        <f t="shared" si="21"/>
        <v>0</v>
      </c>
      <c r="J462" s="20"/>
      <c r="K462" s="20"/>
      <c r="L462" s="20"/>
      <c r="M462" s="20"/>
      <c r="N462" s="20"/>
      <c r="O462" s="20"/>
      <c r="P462" s="20"/>
      <c r="Q462" s="20"/>
      <c r="R462" s="20"/>
      <c r="S462" s="20"/>
      <c r="T462" s="20"/>
      <c r="U462" s="20"/>
      <c r="V462" s="20">
        <f t="shared" si="23"/>
        <v>0</v>
      </c>
      <c r="W462" s="20"/>
      <c r="AB462" s="20"/>
      <c r="AC462" s="20"/>
      <c r="AD462" s="20"/>
      <c r="AE462" s="20"/>
      <c r="AF462" s="20"/>
      <c r="AG462" s="20"/>
      <c r="AH462" s="20"/>
      <c r="AI462" s="20"/>
      <c r="AJ462" s="20"/>
      <c r="AK462" s="20"/>
      <c r="AL462" s="20"/>
      <c r="AM462" s="20"/>
      <c r="AN462" s="20"/>
      <c r="AO462" s="20"/>
      <c r="AP462" s="20"/>
      <c r="AQ462" s="89"/>
      <c r="AR462" s="89"/>
      <c r="AS462" s="162"/>
      <c r="AT462" s="162"/>
      <c r="AU462" s="162"/>
      <c r="AV462" s="28"/>
    </row>
    <row r="463" spans="1:48" x14ac:dyDescent="0.25">
      <c r="A463" s="101">
        <f>'Input Volunteers'!A462</f>
        <v>0</v>
      </c>
      <c r="B463" s="100"/>
      <c r="C463" s="20"/>
      <c r="D463" s="20"/>
      <c r="E463" s="20"/>
      <c r="F463" s="20"/>
      <c r="G463" s="20"/>
      <c r="H463" s="29">
        <f t="shared" si="22"/>
        <v>0</v>
      </c>
      <c r="I463" s="20">
        <f t="shared" si="21"/>
        <v>0</v>
      </c>
      <c r="J463" s="20"/>
      <c r="K463" s="20"/>
      <c r="L463" s="20"/>
      <c r="M463" s="20"/>
      <c r="N463" s="20"/>
      <c r="O463" s="20"/>
      <c r="P463" s="20"/>
      <c r="Q463" s="20"/>
      <c r="R463" s="20"/>
      <c r="S463" s="20"/>
      <c r="T463" s="20"/>
      <c r="U463" s="20"/>
      <c r="V463" s="20">
        <f t="shared" si="23"/>
        <v>0</v>
      </c>
      <c r="W463" s="20"/>
      <c r="AB463" s="20"/>
      <c r="AC463" s="20"/>
      <c r="AD463" s="20"/>
      <c r="AE463" s="20"/>
      <c r="AF463" s="20"/>
      <c r="AG463" s="20"/>
      <c r="AH463" s="20"/>
      <c r="AI463" s="20"/>
      <c r="AJ463" s="20"/>
      <c r="AK463" s="20"/>
      <c r="AL463" s="20"/>
      <c r="AM463" s="20"/>
      <c r="AN463" s="20"/>
      <c r="AO463" s="20"/>
      <c r="AP463" s="20"/>
      <c r="AQ463" s="89"/>
      <c r="AR463" s="89"/>
      <c r="AS463" s="162"/>
      <c r="AT463" s="162"/>
      <c r="AU463" s="162"/>
      <c r="AV463" s="28"/>
    </row>
    <row r="464" spans="1:48" x14ac:dyDescent="0.25">
      <c r="A464" s="101">
        <f>'Input Volunteers'!A463</f>
        <v>0</v>
      </c>
      <c r="B464" s="100"/>
      <c r="C464" s="20"/>
      <c r="D464" s="20"/>
      <c r="E464" s="20"/>
      <c r="F464" s="20"/>
      <c r="G464" s="20"/>
      <c r="H464" s="29">
        <f t="shared" si="22"/>
        <v>0</v>
      </c>
      <c r="I464" s="20">
        <f t="shared" si="21"/>
        <v>0</v>
      </c>
      <c r="J464" s="20"/>
      <c r="K464" s="20"/>
      <c r="L464" s="20"/>
      <c r="M464" s="20"/>
      <c r="N464" s="20"/>
      <c r="O464" s="20"/>
      <c r="P464" s="20"/>
      <c r="Q464" s="20"/>
      <c r="R464" s="20"/>
      <c r="S464" s="20"/>
      <c r="T464" s="20"/>
      <c r="U464" s="20"/>
      <c r="V464" s="20">
        <f t="shared" si="23"/>
        <v>0</v>
      </c>
      <c r="W464" s="20"/>
      <c r="AB464" s="20"/>
      <c r="AC464" s="20"/>
      <c r="AD464" s="20"/>
      <c r="AE464" s="20"/>
      <c r="AF464" s="20"/>
      <c r="AG464" s="20"/>
      <c r="AH464" s="20"/>
      <c r="AI464" s="20"/>
      <c r="AJ464" s="20"/>
      <c r="AK464" s="20"/>
      <c r="AL464" s="20"/>
      <c r="AM464" s="20"/>
      <c r="AN464" s="20"/>
      <c r="AO464" s="20"/>
      <c r="AP464" s="20"/>
      <c r="AQ464" s="89"/>
      <c r="AR464" s="89"/>
      <c r="AS464" s="162"/>
      <c r="AT464" s="162"/>
      <c r="AU464" s="162"/>
      <c r="AV464" s="28"/>
    </row>
    <row r="465" spans="1:48" x14ac:dyDescent="0.25">
      <c r="A465" s="101">
        <f>'Input Volunteers'!A464</f>
        <v>0</v>
      </c>
      <c r="B465" s="100"/>
      <c r="C465" s="20"/>
      <c r="D465" s="20"/>
      <c r="E465" s="20"/>
      <c r="F465" s="20"/>
      <c r="G465" s="20"/>
      <c r="H465" s="29">
        <f t="shared" si="22"/>
        <v>0</v>
      </c>
      <c r="I465" s="20">
        <f t="shared" si="21"/>
        <v>0</v>
      </c>
      <c r="J465" s="20"/>
      <c r="K465" s="20"/>
      <c r="L465" s="20"/>
      <c r="M465" s="20"/>
      <c r="N465" s="20"/>
      <c r="O465" s="20"/>
      <c r="P465" s="20"/>
      <c r="Q465" s="20"/>
      <c r="R465" s="20"/>
      <c r="S465" s="20"/>
      <c r="T465" s="20"/>
      <c r="U465" s="20"/>
      <c r="V465" s="20">
        <f t="shared" si="23"/>
        <v>0</v>
      </c>
      <c r="W465" s="20"/>
      <c r="AB465" s="20"/>
      <c r="AC465" s="20"/>
      <c r="AD465" s="20"/>
      <c r="AE465" s="20"/>
      <c r="AF465" s="20"/>
      <c r="AG465" s="20"/>
      <c r="AH465" s="20"/>
      <c r="AI465" s="20"/>
      <c r="AJ465" s="20"/>
      <c r="AK465" s="20"/>
      <c r="AL465" s="20"/>
      <c r="AM465" s="20"/>
      <c r="AN465" s="20"/>
      <c r="AO465" s="20"/>
      <c r="AP465" s="20"/>
      <c r="AQ465" s="89"/>
      <c r="AR465" s="89"/>
      <c r="AS465" s="162"/>
      <c r="AT465" s="162"/>
      <c r="AU465" s="162"/>
      <c r="AV465" s="28"/>
    </row>
    <row r="466" spans="1:48" x14ac:dyDescent="0.25">
      <c r="A466" s="101">
        <f>'Input Volunteers'!A465</f>
        <v>0</v>
      </c>
      <c r="B466" s="100"/>
      <c r="C466" s="20"/>
      <c r="D466" s="20"/>
      <c r="E466" s="20"/>
      <c r="F466" s="20"/>
      <c r="G466" s="20"/>
      <c r="H466" s="29">
        <f t="shared" si="22"/>
        <v>0</v>
      </c>
      <c r="I466" s="20">
        <f t="shared" si="21"/>
        <v>0</v>
      </c>
      <c r="J466" s="20"/>
      <c r="K466" s="20"/>
      <c r="L466" s="20"/>
      <c r="M466" s="20"/>
      <c r="N466" s="20"/>
      <c r="O466" s="20"/>
      <c r="P466" s="20"/>
      <c r="Q466" s="20"/>
      <c r="R466" s="20"/>
      <c r="S466" s="20"/>
      <c r="T466" s="20"/>
      <c r="U466" s="20"/>
      <c r="V466" s="20">
        <f t="shared" si="23"/>
        <v>0</v>
      </c>
      <c r="W466" s="20"/>
      <c r="AB466" s="20"/>
      <c r="AC466" s="20"/>
      <c r="AD466" s="20"/>
      <c r="AE466" s="20"/>
      <c r="AF466" s="20"/>
      <c r="AG466" s="20"/>
      <c r="AH466" s="20"/>
      <c r="AI466" s="20"/>
      <c r="AJ466" s="20"/>
      <c r="AK466" s="20"/>
      <c r="AL466" s="20"/>
      <c r="AM466" s="20"/>
      <c r="AN466" s="20"/>
      <c r="AO466" s="20"/>
      <c r="AP466" s="20"/>
      <c r="AQ466" s="89"/>
      <c r="AR466" s="89"/>
      <c r="AS466" s="162"/>
      <c r="AT466" s="162"/>
      <c r="AU466" s="162"/>
      <c r="AV466" s="28"/>
    </row>
    <row r="467" spans="1:48" x14ac:dyDescent="0.25">
      <c r="A467" s="101">
        <f>'Input Volunteers'!A466</f>
        <v>0</v>
      </c>
      <c r="B467" s="100"/>
      <c r="C467" s="20"/>
      <c r="D467" s="20"/>
      <c r="E467" s="20"/>
      <c r="F467" s="20"/>
      <c r="G467" s="20"/>
      <c r="H467" s="29">
        <f t="shared" si="22"/>
        <v>0</v>
      </c>
      <c r="I467" s="20">
        <f t="shared" si="21"/>
        <v>0</v>
      </c>
      <c r="J467" s="20"/>
      <c r="K467" s="20"/>
      <c r="L467" s="20"/>
      <c r="M467" s="20"/>
      <c r="N467" s="20"/>
      <c r="O467" s="20"/>
      <c r="P467" s="20"/>
      <c r="Q467" s="20"/>
      <c r="R467" s="20"/>
      <c r="S467" s="20"/>
      <c r="T467" s="20"/>
      <c r="U467" s="20"/>
      <c r="V467" s="20">
        <f t="shared" si="23"/>
        <v>0</v>
      </c>
      <c r="W467" s="20"/>
      <c r="AB467" s="20"/>
      <c r="AC467" s="20"/>
      <c r="AD467" s="20"/>
      <c r="AE467" s="20"/>
      <c r="AF467" s="20"/>
      <c r="AG467" s="20"/>
      <c r="AH467" s="20"/>
      <c r="AI467" s="20"/>
      <c r="AJ467" s="20"/>
      <c r="AK467" s="20"/>
      <c r="AL467" s="20"/>
      <c r="AM467" s="20"/>
      <c r="AN467" s="20"/>
      <c r="AO467" s="20"/>
      <c r="AP467" s="20"/>
      <c r="AQ467" s="89"/>
      <c r="AR467" s="89"/>
      <c r="AS467" s="162"/>
      <c r="AT467" s="162"/>
      <c r="AU467" s="162"/>
      <c r="AV467" s="28"/>
    </row>
    <row r="468" spans="1:48" x14ac:dyDescent="0.25">
      <c r="A468" s="101">
        <f>'Input Volunteers'!A467</f>
        <v>0</v>
      </c>
      <c r="B468" s="100"/>
      <c r="C468" s="20"/>
      <c r="D468" s="20"/>
      <c r="E468" s="20"/>
      <c r="F468" s="20"/>
      <c r="G468" s="20"/>
      <c r="H468" s="29">
        <f t="shared" si="22"/>
        <v>0</v>
      </c>
      <c r="I468" s="20">
        <f t="shared" si="21"/>
        <v>0</v>
      </c>
      <c r="J468" s="20"/>
      <c r="K468" s="20"/>
      <c r="L468" s="20"/>
      <c r="M468" s="20"/>
      <c r="N468" s="20"/>
      <c r="O468" s="20"/>
      <c r="P468" s="20"/>
      <c r="Q468" s="20"/>
      <c r="R468" s="20"/>
      <c r="S468" s="20"/>
      <c r="T468" s="20"/>
      <c r="U468" s="20"/>
      <c r="V468" s="20">
        <f t="shared" si="23"/>
        <v>0</v>
      </c>
      <c r="W468" s="20"/>
      <c r="AB468" s="20"/>
      <c r="AC468" s="20"/>
      <c r="AD468" s="20"/>
      <c r="AE468" s="20"/>
      <c r="AF468" s="20"/>
      <c r="AG468" s="20"/>
      <c r="AH468" s="20"/>
      <c r="AI468" s="20"/>
      <c r="AJ468" s="20"/>
      <c r="AK468" s="20"/>
      <c r="AL468" s="20"/>
      <c r="AM468" s="20"/>
      <c r="AN468" s="20"/>
      <c r="AO468" s="20"/>
      <c r="AP468" s="20"/>
      <c r="AQ468" s="89"/>
      <c r="AR468" s="89"/>
      <c r="AS468" s="162"/>
      <c r="AT468" s="162"/>
      <c r="AU468" s="162"/>
      <c r="AV468" s="28"/>
    </row>
    <row r="469" spans="1:48" x14ac:dyDescent="0.25">
      <c r="A469" s="101">
        <f>'Input Volunteers'!A468</f>
        <v>0</v>
      </c>
      <c r="B469" s="100"/>
      <c r="C469" s="20"/>
      <c r="D469" s="20"/>
      <c r="E469" s="20"/>
      <c r="F469" s="20"/>
      <c r="G469" s="20"/>
      <c r="H469" s="29">
        <f t="shared" si="22"/>
        <v>0</v>
      </c>
      <c r="I469" s="20">
        <f t="shared" si="21"/>
        <v>0</v>
      </c>
      <c r="J469" s="20"/>
      <c r="K469" s="20"/>
      <c r="L469" s="20"/>
      <c r="M469" s="20"/>
      <c r="N469" s="20"/>
      <c r="O469" s="20"/>
      <c r="P469" s="20"/>
      <c r="Q469" s="20"/>
      <c r="R469" s="20"/>
      <c r="S469" s="20"/>
      <c r="T469" s="20"/>
      <c r="U469" s="20"/>
      <c r="V469" s="20">
        <f t="shared" si="23"/>
        <v>0</v>
      </c>
      <c r="W469" s="20"/>
      <c r="AB469" s="20"/>
      <c r="AC469" s="20"/>
      <c r="AD469" s="20"/>
      <c r="AE469" s="20"/>
      <c r="AF469" s="20"/>
      <c r="AG469" s="20"/>
      <c r="AH469" s="20"/>
      <c r="AI469" s="20"/>
      <c r="AJ469" s="20"/>
      <c r="AK469" s="20"/>
      <c r="AL469" s="20"/>
      <c r="AM469" s="20"/>
      <c r="AN469" s="20"/>
      <c r="AO469" s="20"/>
      <c r="AP469" s="20"/>
      <c r="AQ469" s="89"/>
      <c r="AR469" s="89"/>
      <c r="AS469" s="162"/>
      <c r="AT469" s="162"/>
      <c r="AU469" s="162"/>
      <c r="AV469" s="28"/>
    </row>
    <row r="470" spans="1:48" x14ac:dyDescent="0.25">
      <c r="A470" s="101">
        <f>'Input Volunteers'!A469</f>
        <v>0</v>
      </c>
      <c r="B470" s="100"/>
      <c r="C470" s="20"/>
      <c r="D470" s="20"/>
      <c r="E470" s="20"/>
      <c r="F470" s="20"/>
      <c r="G470" s="20"/>
      <c r="H470" s="29">
        <f t="shared" si="22"/>
        <v>0</v>
      </c>
      <c r="I470" s="20">
        <f t="shared" si="21"/>
        <v>0</v>
      </c>
      <c r="J470" s="20"/>
      <c r="K470" s="20"/>
      <c r="L470" s="20"/>
      <c r="M470" s="20"/>
      <c r="N470" s="20"/>
      <c r="O470" s="20"/>
      <c r="P470" s="20"/>
      <c r="Q470" s="20"/>
      <c r="R470" s="20"/>
      <c r="S470" s="20"/>
      <c r="T470" s="20"/>
      <c r="U470" s="20"/>
      <c r="V470" s="20">
        <f t="shared" si="23"/>
        <v>0</v>
      </c>
      <c r="W470" s="20"/>
      <c r="AB470" s="20"/>
      <c r="AC470" s="20"/>
      <c r="AD470" s="20"/>
      <c r="AE470" s="20"/>
      <c r="AF470" s="20"/>
      <c r="AG470" s="20"/>
      <c r="AH470" s="20"/>
      <c r="AI470" s="20"/>
      <c r="AJ470" s="20"/>
      <c r="AK470" s="20"/>
      <c r="AL470" s="20"/>
      <c r="AM470" s="20"/>
      <c r="AN470" s="20"/>
      <c r="AO470" s="20"/>
      <c r="AP470" s="20"/>
      <c r="AQ470" s="89"/>
      <c r="AR470" s="89"/>
      <c r="AS470" s="162"/>
      <c r="AT470" s="162"/>
      <c r="AU470" s="162"/>
      <c r="AV470" s="28"/>
    </row>
    <row r="471" spans="1:48" x14ac:dyDescent="0.25">
      <c r="A471" s="101">
        <f>'Input Volunteers'!A470</f>
        <v>0</v>
      </c>
      <c r="B471" s="100"/>
      <c r="C471" s="20"/>
      <c r="D471" s="20"/>
      <c r="E471" s="20"/>
      <c r="F471" s="20"/>
      <c r="G471" s="20"/>
      <c r="H471" s="29">
        <f t="shared" si="22"/>
        <v>0</v>
      </c>
      <c r="I471" s="20">
        <f t="shared" si="21"/>
        <v>0</v>
      </c>
      <c r="J471" s="20"/>
      <c r="K471" s="20"/>
      <c r="L471" s="20"/>
      <c r="M471" s="20"/>
      <c r="N471" s="20"/>
      <c r="O471" s="20"/>
      <c r="P471" s="20"/>
      <c r="Q471" s="20"/>
      <c r="R471" s="20"/>
      <c r="S471" s="20"/>
      <c r="T471" s="20"/>
      <c r="U471" s="20"/>
      <c r="V471" s="20">
        <f t="shared" si="23"/>
        <v>0</v>
      </c>
      <c r="W471" s="20"/>
      <c r="AB471" s="20"/>
      <c r="AC471" s="20"/>
      <c r="AD471" s="20"/>
      <c r="AE471" s="20"/>
      <c r="AF471" s="20"/>
      <c r="AG471" s="20"/>
      <c r="AH471" s="20"/>
      <c r="AI471" s="20"/>
      <c r="AJ471" s="20"/>
      <c r="AK471" s="20"/>
      <c r="AL471" s="20"/>
      <c r="AM471" s="20"/>
      <c r="AN471" s="20"/>
      <c r="AO471" s="20"/>
      <c r="AP471" s="20"/>
      <c r="AQ471" s="89"/>
      <c r="AR471" s="89"/>
      <c r="AS471" s="162"/>
      <c r="AT471" s="162"/>
      <c r="AU471" s="162"/>
      <c r="AV471" s="28"/>
    </row>
    <row r="472" spans="1:48" x14ac:dyDescent="0.25">
      <c r="A472" s="101">
        <f>'Input Volunteers'!A471</f>
        <v>0</v>
      </c>
      <c r="B472" s="100"/>
      <c r="C472" s="20"/>
      <c r="D472" s="20"/>
      <c r="E472" s="20"/>
      <c r="F472" s="20"/>
      <c r="G472" s="20"/>
      <c r="H472" s="29">
        <f t="shared" si="22"/>
        <v>0</v>
      </c>
      <c r="I472" s="20">
        <f t="shared" si="21"/>
        <v>0</v>
      </c>
      <c r="J472" s="20"/>
      <c r="K472" s="20"/>
      <c r="L472" s="20"/>
      <c r="M472" s="20"/>
      <c r="N472" s="20"/>
      <c r="O472" s="20"/>
      <c r="P472" s="20"/>
      <c r="Q472" s="20"/>
      <c r="R472" s="20"/>
      <c r="S472" s="20"/>
      <c r="T472" s="20"/>
      <c r="U472" s="20"/>
      <c r="V472" s="20">
        <f t="shared" si="23"/>
        <v>0</v>
      </c>
      <c r="W472" s="20"/>
      <c r="AB472" s="20"/>
      <c r="AC472" s="20"/>
      <c r="AD472" s="20"/>
      <c r="AE472" s="20"/>
      <c r="AF472" s="20"/>
      <c r="AG472" s="20"/>
      <c r="AH472" s="20"/>
      <c r="AI472" s="20"/>
      <c r="AJ472" s="20"/>
      <c r="AK472" s="20"/>
      <c r="AL472" s="20"/>
      <c r="AM472" s="20"/>
      <c r="AN472" s="20"/>
      <c r="AO472" s="20"/>
      <c r="AP472" s="20"/>
      <c r="AQ472" s="89"/>
      <c r="AR472" s="89"/>
      <c r="AS472" s="162"/>
      <c r="AT472" s="162"/>
      <c r="AU472" s="162"/>
      <c r="AV472" s="28"/>
    </row>
    <row r="473" spans="1:48" x14ac:dyDescent="0.25">
      <c r="A473" s="101">
        <f>'Input Volunteers'!A472</f>
        <v>0</v>
      </c>
      <c r="B473" s="100"/>
      <c r="C473" s="20"/>
      <c r="D473" s="20"/>
      <c r="E473" s="20"/>
      <c r="F473" s="20"/>
      <c r="G473" s="20"/>
      <c r="H473" s="29">
        <f t="shared" si="22"/>
        <v>0</v>
      </c>
      <c r="I473" s="20">
        <f t="shared" si="21"/>
        <v>0</v>
      </c>
      <c r="J473" s="20"/>
      <c r="K473" s="20"/>
      <c r="L473" s="20"/>
      <c r="M473" s="20"/>
      <c r="N473" s="20"/>
      <c r="O473" s="20"/>
      <c r="P473" s="20"/>
      <c r="Q473" s="20"/>
      <c r="R473" s="20"/>
      <c r="S473" s="20"/>
      <c r="T473" s="20"/>
      <c r="U473" s="20"/>
      <c r="V473" s="20">
        <f t="shared" si="23"/>
        <v>0</v>
      </c>
      <c r="W473" s="20"/>
      <c r="AB473" s="20"/>
      <c r="AC473" s="20"/>
      <c r="AD473" s="20"/>
      <c r="AE473" s="20"/>
      <c r="AF473" s="20"/>
      <c r="AG473" s="20"/>
      <c r="AH473" s="20"/>
      <c r="AI473" s="20"/>
      <c r="AJ473" s="20"/>
      <c r="AK473" s="20"/>
      <c r="AL473" s="20"/>
      <c r="AM473" s="20"/>
      <c r="AN473" s="20"/>
      <c r="AO473" s="20"/>
      <c r="AP473" s="20"/>
      <c r="AQ473" s="89"/>
      <c r="AR473" s="89"/>
      <c r="AS473" s="162"/>
      <c r="AT473" s="162"/>
      <c r="AU473" s="162"/>
      <c r="AV473" s="28"/>
    </row>
    <row r="474" spans="1:48" x14ac:dyDescent="0.25">
      <c r="A474" s="101">
        <f>'Input Volunteers'!A473</f>
        <v>0</v>
      </c>
      <c r="B474" s="100"/>
      <c r="C474" s="20"/>
      <c r="D474" s="20"/>
      <c r="E474" s="20"/>
      <c r="F474" s="20"/>
      <c r="G474" s="20"/>
      <c r="H474" s="29">
        <f t="shared" si="22"/>
        <v>0</v>
      </c>
      <c r="I474" s="20">
        <f t="shared" si="21"/>
        <v>0</v>
      </c>
      <c r="J474" s="20"/>
      <c r="K474" s="20"/>
      <c r="L474" s="20"/>
      <c r="M474" s="20"/>
      <c r="N474" s="20"/>
      <c r="O474" s="20"/>
      <c r="P474" s="20"/>
      <c r="Q474" s="20"/>
      <c r="R474" s="20"/>
      <c r="S474" s="20"/>
      <c r="T474" s="20"/>
      <c r="U474" s="20"/>
      <c r="V474" s="20">
        <f t="shared" si="23"/>
        <v>0</v>
      </c>
      <c r="W474" s="20"/>
      <c r="AB474" s="20"/>
      <c r="AC474" s="20"/>
      <c r="AD474" s="20"/>
      <c r="AE474" s="20"/>
      <c r="AF474" s="20"/>
      <c r="AG474" s="20"/>
      <c r="AH474" s="20"/>
      <c r="AI474" s="20"/>
      <c r="AJ474" s="20"/>
      <c r="AK474" s="20"/>
      <c r="AL474" s="20"/>
      <c r="AM474" s="20"/>
      <c r="AN474" s="20"/>
      <c r="AO474" s="20"/>
      <c r="AP474" s="20"/>
      <c r="AQ474" s="89"/>
      <c r="AR474" s="89"/>
      <c r="AS474" s="162"/>
      <c r="AT474" s="162"/>
      <c r="AU474" s="162"/>
      <c r="AV474" s="28"/>
    </row>
    <row r="475" spans="1:48" x14ac:dyDescent="0.25">
      <c r="A475" s="101">
        <f>'Input Volunteers'!A474</f>
        <v>0</v>
      </c>
      <c r="B475" s="100"/>
      <c r="C475" s="20"/>
      <c r="D475" s="20"/>
      <c r="E475" s="20"/>
      <c r="F475" s="20"/>
      <c r="G475" s="20"/>
      <c r="H475" s="29">
        <f t="shared" si="22"/>
        <v>0</v>
      </c>
      <c r="I475" s="20">
        <f t="shared" si="21"/>
        <v>0</v>
      </c>
      <c r="J475" s="20"/>
      <c r="K475" s="20"/>
      <c r="L475" s="20"/>
      <c r="M475" s="20"/>
      <c r="N475" s="20"/>
      <c r="O475" s="20"/>
      <c r="P475" s="20"/>
      <c r="Q475" s="20"/>
      <c r="R475" s="20"/>
      <c r="S475" s="20"/>
      <c r="T475" s="20"/>
      <c r="U475" s="20"/>
      <c r="V475" s="20">
        <f t="shared" si="23"/>
        <v>0</v>
      </c>
      <c r="W475" s="20"/>
      <c r="AB475" s="20"/>
      <c r="AC475" s="20"/>
      <c r="AD475" s="20"/>
      <c r="AE475" s="20"/>
      <c r="AF475" s="20"/>
      <c r="AG475" s="20"/>
      <c r="AH475" s="20"/>
      <c r="AI475" s="20"/>
      <c r="AJ475" s="20"/>
      <c r="AK475" s="20"/>
      <c r="AL475" s="20"/>
      <c r="AM475" s="20"/>
      <c r="AN475" s="20"/>
      <c r="AO475" s="20"/>
      <c r="AP475" s="20"/>
      <c r="AQ475" s="89"/>
      <c r="AR475" s="89"/>
      <c r="AS475" s="162"/>
      <c r="AT475" s="162"/>
      <c r="AU475" s="162"/>
      <c r="AV475" s="28"/>
    </row>
    <row r="476" spans="1:48" x14ac:dyDescent="0.25">
      <c r="A476" s="101">
        <f>'Input Volunteers'!A475</f>
        <v>0</v>
      </c>
      <c r="B476" s="100"/>
      <c r="C476" s="20"/>
      <c r="D476" s="20"/>
      <c r="E476" s="20"/>
      <c r="F476" s="20"/>
      <c r="G476" s="20"/>
      <c r="H476" s="29">
        <f t="shared" si="22"/>
        <v>0</v>
      </c>
      <c r="I476" s="20">
        <f t="shared" si="21"/>
        <v>0</v>
      </c>
      <c r="J476" s="20"/>
      <c r="K476" s="20"/>
      <c r="L476" s="20"/>
      <c r="M476" s="20"/>
      <c r="N476" s="20"/>
      <c r="O476" s="20"/>
      <c r="P476" s="20"/>
      <c r="Q476" s="20"/>
      <c r="R476" s="20"/>
      <c r="S476" s="20"/>
      <c r="T476" s="20"/>
      <c r="U476" s="20"/>
      <c r="V476" s="20">
        <f t="shared" si="23"/>
        <v>0</v>
      </c>
      <c r="W476" s="20"/>
      <c r="AB476" s="20"/>
      <c r="AC476" s="20"/>
      <c r="AD476" s="20"/>
      <c r="AE476" s="20"/>
      <c r="AF476" s="20"/>
      <c r="AG476" s="20"/>
      <c r="AH476" s="20"/>
      <c r="AI476" s="20"/>
      <c r="AJ476" s="20"/>
      <c r="AK476" s="20"/>
      <c r="AL476" s="20"/>
      <c r="AM476" s="20"/>
      <c r="AN476" s="20"/>
      <c r="AO476" s="20"/>
      <c r="AP476" s="20"/>
      <c r="AQ476" s="89"/>
      <c r="AR476" s="89"/>
      <c r="AS476" s="162"/>
      <c r="AT476" s="162"/>
      <c r="AU476" s="162"/>
      <c r="AV476" s="28"/>
    </row>
    <row r="477" spans="1:48" x14ac:dyDescent="0.25">
      <c r="A477" s="101">
        <f>'Input Volunteers'!A476</f>
        <v>0</v>
      </c>
      <c r="B477" s="100"/>
      <c r="C477" s="20"/>
      <c r="D477" s="20"/>
      <c r="E477" s="20"/>
      <c r="F477" s="20"/>
      <c r="G477" s="20"/>
      <c r="H477" s="29">
        <f t="shared" si="22"/>
        <v>0</v>
      </c>
      <c r="I477" s="20">
        <f t="shared" si="21"/>
        <v>0</v>
      </c>
      <c r="J477" s="20"/>
      <c r="K477" s="20"/>
      <c r="L477" s="20"/>
      <c r="M477" s="20"/>
      <c r="N477" s="20"/>
      <c r="O477" s="20"/>
      <c r="P477" s="20"/>
      <c r="Q477" s="20"/>
      <c r="R477" s="20"/>
      <c r="S477" s="20"/>
      <c r="T477" s="20"/>
      <c r="U477" s="20"/>
      <c r="V477" s="20">
        <f t="shared" si="23"/>
        <v>0</v>
      </c>
      <c r="W477" s="20"/>
      <c r="AB477" s="20"/>
      <c r="AC477" s="20"/>
      <c r="AD477" s="20"/>
      <c r="AE477" s="20"/>
      <c r="AF477" s="20"/>
      <c r="AG477" s="20"/>
      <c r="AH477" s="20"/>
      <c r="AI477" s="20"/>
      <c r="AJ477" s="20"/>
      <c r="AK477" s="20"/>
      <c r="AL477" s="20"/>
      <c r="AM477" s="20"/>
      <c r="AN477" s="20"/>
      <c r="AO477" s="20"/>
      <c r="AP477" s="20"/>
      <c r="AQ477" s="89"/>
      <c r="AR477" s="89"/>
      <c r="AS477" s="162"/>
      <c r="AT477" s="162"/>
      <c r="AU477" s="162"/>
      <c r="AV477" s="28"/>
    </row>
    <row r="478" spans="1:48" x14ac:dyDescent="0.25">
      <c r="A478" s="26">
        <f>'Input Volunteers'!A477</f>
        <v>0</v>
      </c>
      <c r="B478" s="28"/>
      <c r="C478" s="20"/>
      <c r="D478" s="20"/>
      <c r="E478" s="20"/>
      <c r="F478" s="20"/>
      <c r="G478" s="20"/>
      <c r="H478" s="29">
        <f t="shared" si="22"/>
        <v>0</v>
      </c>
      <c r="I478" s="20">
        <f t="shared" si="21"/>
        <v>0</v>
      </c>
      <c r="J478" s="20"/>
      <c r="K478" s="20"/>
      <c r="L478" s="20"/>
      <c r="M478" s="20"/>
      <c r="N478" s="20"/>
      <c r="O478" s="20"/>
      <c r="P478" s="20"/>
      <c r="Q478" s="20"/>
      <c r="R478" s="20"/>
      <c r="S478" s="20"/>
      <c r="T478" s="20"/>
      <c r="U478" s="20"/>
      <c r="V478" s="20">
        <f t="shared" si="23"/>
        <v>0</v>
      </c>
      <c r="W478" s="20"/>
      <c r="AB478" s="20"/>
      <c r="AC478" s="20"/>
      <c r="AD478" s="20"/>
      <c r="AE478" s="20"/>
      <c r="AF478" s="20"/>
      <c r="AG478" s="20"/>
      <c r="AH478" s="20"/>
      <c r="AI478" s="20"/>
      <c r="AJ478" s="20"/>
      <c r="AK478" s="20"/>
      <c r="AL478" s="20"/>
      <c r="AM478" s="20"/>
      <c r="AN478" s="20"/>
      <c r="AO478" s="20"/>
      <c r="AP478" s="20"/>
      <c r="AQ478" s="89"/>
      <c r="AR478" s="89"/>
      <c r="AS478" s="162"/>
      <c r="AT478" s="162"/>
      <c r="AU478" s="162"/>
      <c r="AV478" s="28"/>
    </row>
    <row r="479" spans="1:48" x14ac:dyDescent="0.25">
      <c r="A479" s="26">
        <f>'Input Volunteers'!A478</f>
        <v>0</v>
      </c>
      <c r="B479" s="28"/>
      <c r="C479" s="20"/>
      <c r="D479" s="20"/>
      <c r="E479" s="20"/>
      <c r="F479" s="20"/>
      <c r="G479" s="20"/>
      <c r="H479" s="29">
        <f t="shared" si="22"/>
        <v>0</v>
      </c>
      <c r="I479" s="20">
        <f t="shared" si="21"/>
        <v>0</v>
      </c>
      <c r="J479" s="20"/>
      <c r="K479" s="20"/>
      <c r="L479" s="20"/>
      <c r="M479" s="20"/>
      <c r="N479" s="20"/>
      <c r="O479" s="20"/>
      <c r="P479" s="20"/>
      <c r="Q479" s="20"/>
      <c r="R479" s="20"/>
      <c r="S479" s="20"/>
      <c r="T479" s="20"/>
      <c r="U479" s="20"/>
      <c r="V479" s="20">
        <f t="shared" si="23"/>
        <v>0</v>
      </c>
      <c r="W479" s="20"/>
      <c r="AB479" s="20"/>
      <c r="AC479" s="20"/>
      <c r="AD479" s="20"/>
      <c r="AE479" s="20"/>
      <c r="AF479" s="20"/>
      <c r="AG479" s="20"/>
      <c r="AH479" s="20"/>
      <c r="AI479" s="20"/>
      <c r="AJ479" s="20"/>
      <c r="AK479" s="20"/>
      <c r="AL479" s="20"/>
      <c r="AM479" s="20"/>
      <c r="AN479" s="20"/>
      <c r="AO479" s="20"/>
      <c r="AP479" s="20"/>
      <c r="AQ479" s="89"/>
      <c r="AR479" s="89"/>
      <c r="AS479" s="162"/>
      <c r="AT479" s="162"/>
      <c r="AU479" s="162"/>
      <c r="AV479" s="28"/>
    </row>
    <row r="480" spans="1:48" x14ac:dyDescent="0.25">
      <c r="A480" s="26">
        <f>'Input Volunteers'!A479</f>
        <v>0</v>
      </c>
      <c r="B480" s="28"/>
      <c r="C480" s="20"/>
      <c r="D480" s="20"/>
      <c r="E480" s="20"/>
      <c r="F480" s="20"/>
      <c r="G480" s="20"/>
      <c r="H480" s="29">
        <f t="shared" si="22"/>
        <v>0</v>
      </c>
      <c r="I480" s="20">
        <f t="shared" si="21"/>
        <v>0</v>
      </c>
      <c r="J480" s="20"/>
      <c r="K480" s="20"/>
      <c r="L480" s="20"/>
      <c r="M480" s="20"/>
      <c r="N480" s="20"/>
      <c r="O480" s="20"/>
      <c r="P480" s="20"/>
      <c r="Q480" s="20"/>
      <c r="R480" s="20"/>
      <c r="S480" s="20"/>
      <c r="T480" s="20"/>
      <c r="U480" s="20"/>
      <c r="V480" s="20"/>
      <c r="W480" s="20"/>
      <c r="AB480" s="20"/>
      <c r="AC480" s="20"/>
      <c r="AD480" s="20"/>
      <c r="AE480" s="20"/>
      <c r="AF480" s="20"/>
      <c r="AG480" s="20"/>
      <c r="AH480" s="20"/>
      <c r="AI480" s="20"/>
      <c r="AJ480" s="20"/>
      <c r="AK480" s="20"/>
      <c r="AL480" s="20"/>
      <c r="AM480" s="20"/>
      <c r="AN480" s="20"/>
      <c r="AO480" s="20"/>
      <c r="AP480" s="20"/>
      <c r="AQ480" s="89"/>
      <c r="AR480" s="89"/>
      <c r="AS480" s="162"/>
      <c r="AT480" s="162"/>
      <c r="AU480" s="162"/>
      <c r="AV480" s="28"/>
    </row>
    <row r="481" spans="1:48" x14ac:dyDescent="0.25">
      <c r="A481" s="26">
        <f>'Input Volunteers'!A480</f>
        <v>0</v>
      </c>
      <c r="B481" s="28"/>
      <c r="C481" s="20"/>
      <c r="D481" s="20"/>
      <c r="E481" s="20"/>
      <c r="F481" s="20"/>
      <c r="G481" s="20"/>
      <c r="H481" s="29">
        <f t="shared" si="22"/>
        <v>0</v>
      </c>
      <c r="I481" s="20">
        <f t="shared" si="21"/>
        <v>0</v>
      </c>
      <c r="J481" s="20"/>
      <c r="K481" s="20"/>
      <c r="L481" s="20"/>
      <c r="M481" s="20"/>
      <c r="N481" s="20"/>
      <c r="O481" s="20"/>
      <c r="P481" s="20"/>
      <c r="Q481" s="20"/>
      <c r="R481" s="20"/>
      <c r="S481" s="20"/>
      <c r="T481" s="20"/>
      <c r="U481" s="20"/>
      <c r="V481" s="20"/>
      <c r="W481" s="20"/>
      <c r="AB481" s="20"/>
      <c r="AC481" s="20"/>
      <c r="AD481" s="20"/>
      <c r="AE481" s="20"/>
      <c r="AF481" s="20"/>
      <c r="AG481" s="20"/>
      <c r="AH481" s="20"/>
      <c r="AI481" s="20"/>
      <c r="AJ481" s="20"/>
      <c r="AK481" s="20"/>
      <c r="AL481" s="20"/>
      <c r="AM481" s="20"/>
      <c r="AN481" s="20"/>
      <c r="AO481" s="20"/>
      <c r="AP481" s="20"/>
      <c r="AQ481" s="89"/>
      <c r="AR481" s="89"/>
      <c r="AS481" s="162"/>
      <c r="AT481" s="162"/>
      <c r="AU481" s="162"/>
      <c r="AV481" s="28"/>
    </row>
    <row r="482" spans="1:48" x14ac:dyDescent="0.25">
      <c r="A482" s="26">
        <f>'Input Volunteers'!A481</f>
        <v>0</v>
      </c>
      <c r="B482" s="28"/>
      <c r="C482" s="28"/>
      <c r="D482" s="28"/>
      <c r="E482" s="28"/>
      <c r="F482" s="28"/>
      <c r="G482" s="28"/>
      <c r="H482" s="29">
        <f t="shared" si="22"/>
        <v>0</v>
      </c>
      <c r="I482" s="28">
        <f t="shared" si="21"/>
        <v>0</v>
      </c>
      <c r="J482" s="28"/>
      <c r="K482" s="28"/>
      <c r="L482" s="28"/>
      <c r="M482" s="28"/>
      <c r="N482" s="28"/>
      <c r="O482" s="28"/>
      <c r="P482" s="28"/>
      <c r="Q482" s="28"/>
      <c r="R482" s="28"/>
      <c r="S482" s="28"/>
      <c r="T482" s="28"/>
      <c r="U482" s="28"/>
      <c r="V482" s="28"/>
      <c r="W482" s="28"/>
      <c r="AB482" s="28"/>
      <c r="AC482" s="28"/>
      <c r="AD482" s="28"/>
      <c r="AE482" s="28"/>
      <c r="AF482" s="28"/>
      <c r="AG482" s="28"/>
      <c r="AH482" s="28"/>
      <c r="AI482" s="28"/>
      <c r="AJ482" s="28"/>
      <c r="AK482" s="28"/>
      <c r="AL482" s="28"/>
      <c r="AM482" s="28"/>
      <c r="AN482" s="28"/>
      <c r="AO482" s="28"/>
      <c r="AP482" s="28"/>
      <c r="AQ482" s="44"/>
      <c r="AR482" s="44"/>
      <c r="AS482" s="161"/>
      <c r="AT482" s="161"/>
      <c r="AU482" s="161"/>
      <c r="AV482" s="28"/>
    </row>
    <row r="483" spans="1:48" x14ac:dyDescent="0.25">
      <c r="A483" s="26">
        <f>'Input Volunteers'!A482</f>
        <v>0</v>
      </c>
      <c r="B483" s="28"/>
      <c r="C483" s="28"/>
      <c r="D483" s="28"/>
      <c r="E483" s="28"/>
      <c r="F483" s="28"/>
      <c r="G483" s="28"/>
      <c r="H483" s="29">
        <f t="shared" si="22"/>
        <v>0</v>
      </c>
      <c r="I483" s="28">
        <f t="shared" si="21"/>
        <v>0</v>
      </c>
      <c r="J483" s="28"/>
      <c r="K483" s="28"/>
      <c r="L483" s="28"/>
      <c r="M483" s="28"/>
      <c r="N483" s="28"/>
      <c r="O483" s="28"/>
      <c r="P483" s="28"/>
      <c r="Q483" s="28"/>
      <c r="R483" s="28"/>
      <c r="S483" s="28"/>
      <c r="T483" s="28"/>
      <c r="U483" s="28"/>
      <c r="V483" s="28"/>
      <c r="W483" s="28"/>
      <c r="AB483" s="28"/>
      <c r="AC483" s="28"/>
      <c r="AD483" s="28"/>
      <c r="AE483" s="28"/>
      <c r="AF483" s="28"/>
      <c r="AG483" s="28"/>
      <c r="AH483" s="28"/>
      <c r="AI483" s="28"/>
      <c r="AJ483" s="28"/>
      <c r="AK483" s="28"/>
      <c r="AL483" s="28"/>
      <c r="AM483" s="28"/>
      <c r="AN483" s="28"/>
      <c r="AO483" s="28"/>
      <c r="AP483" s="28"/>
      <c r="AQ483" s="44"/>
      <c r="AR483" s="44"/>
      <c r="AS483" s="161"/>
      <c r="AT483" s="161"/>
      <c r="AU483" s="161"/>
      <c r="AV483" s="28"/>
    </row>
    <row r="484" spans="1:48" x14ac:dyDescent="0.25">
      <c r="A484" s="26">
        <f>'Input Volunteers'!A483</f>
        <v>0</v>
      </c>
      <c r="B484" s="28"/>
      <c r="C484" s="28"/>
      <c r="D484" s="28"/>
      <c r="E484" s="28"/>
      <c r="F484" s="28"/>
      <c r="G484" s="28"/>
      <c r="H484" s="29">
        <f t="shared" si="22"/>
        <v>0</v>
      </c>
      <c r="I484" s="28">
        <f t="shared" si="21"/>
        <v>0</v>
      </c>
      <c r="J484" s="28"/>
      <c r="K484" s="28"/>
      <c r="L484" s="28"/>
      <c r="M484" s="28"/>
      <c r="N484" s="28"/>
      <c r="O484" s="28"/>
      <c r="P484" s="28"/>
      <c r="Q484" s="28"/>
      <c r="R484" s="28"/>
      <c r="S484" s="28"/>
      <c r="T484" s="28"/>
      <c r="U484" s="28"/>
      <c r="V484" s="28"/>
      <c r="W484" s="28"/>
      <c r="AB484" s="28"/>
      <c r="AC484" s="28"/>
      <c r="AD484" s="28"/>
      <c r="AE484" s="28"/>
      <c r="AF484" s="28"/>
      <c r="AG484" s="28"/>
      <c r="AH484" s="28"/>
      <c r="AI484" s="28"/>
      <c r="AJ484" s="28"/>
      <c r="AK484" s="28"/>
      <c r="AL484" s="28"/>
      <c r="AM484" s="28"/>
      <c r="AN484" s="28"/>
      <c r="AO484" s="28"/>
      <c r="AP484" s="28"/>
      <c r="AQ484" s="44"/>
      <c r="AR484" s="44"/>
      <c r="AS484" s="161"/>
      <c r="AT484" s="161"/>
      <c r="AU484" s="161"/>
      <c r="AV484" s="28"/>
    </row>
    <row r="485" spans="1:48" x14ac:dyDescent="0.25">
      <c r="A485" s="26">
        <f>'Input Volunteers'!A484</f>
        <v>0</v>
      </c>
      <c r="B485" s="28"/>
      <c r="C485" s="28"/>
      <c r="D485" s="28"/>
      <c r="E485" s="28"/>
      <c r="F485" s="28"/>
      <c r="G485" s="28"/>
      <c r="H485" s="29">
        <f t="shared" si="22"/>
        <v>0</v>
      </c>
      <c r="I485" s="28">
        <f t="shared" si="21"/>
        <v>0</v>
      </c>
      <c r="J485" s="28"/>
      <c r="K485" s="28"/>
      <c r="L485" s="28"/>
      <c r="M485" s="28"/>
      <c r="N485" s="28"/>
      <c r="O485" s="28"/>
      <c r="P485" s="28"/>
      <c r="Q485" s="28"/>
      <c r="R485" s="28"/>
      <c r="S485" s="28"/>
      <c r="T485" s="28"/>
      <c r="U485" s="28"/>
      <c r="V485" s="28"/>
      <c r="W485" s="28"/>
      <c r="AB485" s="28"/>
      <c r="AC485" s="28"/>
      <c r="AD485" s="28"/>
      <c r="AE485" s="28"/>
      <c r="AF485" s="28"/>
      <c r="AG485" s="28"/>
      <c r="AH485" s="28"/>
      <c r="AI485" s="28"/>
      <c r="AJ485" s="28"/>
      <c r="AK485" s="28"/>
      <c r="AL485" s="28"/>
      <c r="AM485" s="28"/>
      <c r="AN485" s="28"/>
      <c r="AO485" s="28"/>
      <c r="AP485" s="28"/>
      <c r="AQ485" s="44"/>
      <c r="AR485" s="44"/>
      <c r="AS485" s="161"/>
      <c r="AT485" s="161"/>
      <c r="AU485" s="161"/>
      <c r="AV485" s="28"/>
    </row>
    <row r="486" spans="1:48" x14ac:dyDescent="0.25">
      <c r="A486" s="30">
        <f>'Input Volunteers'!A485</f>
        <v>0</v>
      </c>
      <c r="B486" s="28"/>
      <c r="C486" s="28"/>
      <c r="D486" s="28"/>
      <c r="E486" s="28"/>
      <c r="F486" s="28"/>
      <c r="G486" s="28"/>
      <c r="H486" s="29">
        <f t="shared" si="22"/>
        <v>0</v>
      </c>
      <c r="I486" s="28">
        <f t="shared" si="21"/>
        <v>0</v>
      </c>
      <c r="J486" s="28"/>
      <c r="K486" s="28"/>
      <c r="L486" s="28"/>
      <c r="M486" s="28"/>
      <c r="N486" s="28"/>
      <c r="O486" s="28"/>
      <c r="P486" s="28"/>
      <c r="Q486" s="28"/>
      <c r="R486" s="28"/>
      <c r="S486" s="28"/>
      <c r="T486" s="28"/>
      <c r="U486" s="28"/>
      <c r="V486" s="28"/>
      <c r="W486" s="28"/>
      <c r="AB486" s="28"/>
      <c r="AC486" s="28"/>
      <c r="AD486" s="28"/>
      <c r="AE486" s="28"/>
      <c r="AF486" s="28"/>
      <c r="AG486" s="28"/>
      <c r="AH486" s="28"/>
      <c r="AI486" s="28"/>
      <c r="AJ486" s="28"/>
      <c r="AK486" s="28"/>
      <c r="AL486" s="28"/>
      <c r="AM486" s="28"/>
      <c r="AN486" s="28"/>
      <c r="AO486" s="28"/>
      <c r="AP486" s="28"/>
      <c r="AQ486" s="44"/>
      <c r="AR486" s="44"/>
      <c r="AS486" s="161"/>
      <c r="AT486" s="161"/>
      <c r="AU486" s="161"/>
      <c r="AV486" s="28"/>
    </row>
    <row r="487" spans="1:48" x14ac:dyDescent="0.25">
      <c r="A487" s="30">
        <f>'Input Volunteers'!A486</f>
        <v>0</v>
      </c>
      <c r="B487" s="28"/>
      <c r="C487" s="28"/>
      <c r="D487" s="28"/>
      <c r="E487" s="28"/>
      <c r="F487" s="28"/>
      <c r="G487" s="28"/>
      <c r="H487" s="29">
        <f t="shared" si="22"/>
        <v>0</v>
      </c>
      <c r="I487" s="28">
        <f t="shared" si="21"/>
        <v>0</v>
      </c>
      <c r="J487" s="28"/>
      <c r="K487" s="28"/>
      <c r="L487" s="28"/>
      <c r="M487" s="28"/>
      <c r="N487" s="28"/>
      <c r="O487" s="28"/>
      <c r="P487" s="28"/>
      <c r="Q487" s="28"/>
      <c r="R487" s="28"/>
      <c r="S487" s="28"/>
      <c r="T487" s="28"/>
      <c r="U487" s="28"/>
      <c r="V487" s="28"/>
      <c r="W487" s="28"/>
      <c r="AB487" s="28"/>
      <c r="AC487" s="28"/>
      <c r="AD487" s="28"/>
      <c r="AE487" s="28"/>
      <c r="AF487" s="28"/>
      <c r="AG487" s="28"/>
      <c r="AH487" s="28"/>
      <c r="AI487" s="28"/>
      <c r="AJ487" s="28"/>
      <c r="AK487" s="28"/>
      <c r="AL487" s="28"/>
      <c r="AM487" s="28"/>
      <c r="AN487" s="28"/>
      <c r="AO487" s="28"/>
      <c r="AP487" s="28"/>
      <c r="AQ487" s="44"/>
      <c r="AR487" s="44"/>
      <c r="AS487" s="161"/>
      <c r="AT487" s="161"/>
      <c r="AU487" s="161"/>
      <c r="AV487" s="28"/>
    </row>
    <row r="488" spans="1:48" x14ac:dyDescent="0.25">
      <c r="A488" s="30">
        <f>'Input Volunteers'!A487</f>
        <v>0</v>
      </c>
      <c r="B488" s="28"/>
      <c r="C488" s="28"/>
      <c r="D488" s="28"/>
      <c r="E488" s="28"/>
      <c r="F488" s="28"/>
      <c r="G488" s="28"/>
      <c r="H488" s="29">
        <f t="shared" si="22"/>
        <v>0</v>
      </c>
      <c r="I488" s="28">
        <f t="shared" si="21"/>
        <v>0</v>
      </c>
      <c r="J488" s="28"/>
      <c r="K488" s="28"/>
      <c r="L488" s="28"/>
      <c r="M488" s="28"/>
      <c r="N488" s="28"/>
      <c r="O488" s="28"/>
      <c r="P488" s="28"/>
      <c r="Q488" s="28"/>
      <c r="R488" s="28"/>
      <c r="S488" s="28"/>
      <c r="T488" s="28"/>
      <c r="U488" s="28"/>
      <c r="V488" s="28"/>
      <c r="W488" s="28"/>
      <c r="AB488" s="28"/>
      <c r="AC488" s="28"/>
      <c r="AD488" s="28"/>
      <c r="AE488" s="28"/>
      <c r="AF488" s="28"/>
      <c r="AG488" s="28"/>
      <c r="AH488" s="28"/>
      <c r="AI488" s="28"/>
      <c r="AJ488" s="28"/>
      <c r="AK488" s="28"/>
      <c r="AL488" s="28"/>
      <c r="AM488" s="28"/>
      <c r="AN488" s="28"/>
      <c r="AO488" s="28"/>
      <c r="AP488" s="28"/>
      <c r="AQ488" s="44"/>
      <c r="AR488" s="44"/>
      <c r="AS488" s="161"/>
      <c r="AT488" s="161"/>
      <c r="AU488" s="161"/>
      <c r="AV488" s="28"/>
    </row>
    <row r="489" spans="1:48" x14ac:dyDescent="0.25">
      <c r="A489" s="30">
        <f>'Input Volunteers'!A488</f>
        <v>0</v>
      </c>
      <c r="B489" s="28"/>
      <c r="C489" s="28"/>
      <c r="D489" s="28"/>
      <c r="E489" s="28"/>
      <c r="F489" s="28"/>
      <c r="G489" s="28"/>
      <c r="H489" s="29">
        <f t="shared" si="22"/>
        <v>0</v>
      </c>
      <c r="I489" s="28">
        <f t="shared" si="21"/>
        <v>0</v>
      </c>
      <c r="J489" s="28"/>
      <c r="K489" s="28"/>
      <c r="L489" s="28"/>
      <c r="M489" s="28"/>
      <c r="N489" s="28"/>
      <c r="O489" s="28"/>
      <c r="P489" s="28"/>
      <c r="Q489" s="28"/>
      <c r="R489" s="28"/>
      <c r="S489" s="28"/>
      <c r="T489" s="28"/>
      <c r="U489" s="28"/>
      <c r="V489" s="28"/>
      <c r="W489" s="28"/>
      <c r="AB489" s="28"/>
      <c r="AC489" s="28"/>
      <c r="AD489" s="28"/>
      <c r="AE489" s="28"/>
      <c r="AF489" s="28"/>
      <c r="AG489" s="28"/>
      <c r="AH489" s="28"/>
      <c r="AI489" s="28"/>
      <c r="AJ489" s="28"/>
      <c r="AK489" s="28"/>
      <c r="AL489" s="28"/>
      <c r="AM489" s="28"/>
      <c r="AN489" s="28"/>
      <c r="AO489" s="28"/>
      <c r="AP489" s="28"/>
      <c r="AQ489" s="44"/>
      <c r="AR489" s="44"/>
      <c r="AS489" s="161"/>
      <c r="AT489" s="161"/>
      <c r="AU489" s="161"/>
      <c r="AV489" s="28"/>
    </row>
    <row r="490" spans="1:48" x14ac:dyDescent="0.25">
      <c r="A490" s="30">
        <f>'Input Volunteers'!A489</f>
        <v>0</v>
      </c>
      <c r="B490" s="28"/>
      <c r="C490" s="28"/>
      <c r="D490" s="28"/>
      <c r="E490" s="28"/>
      <c r="F490" s="28"/>
      <c r="G490" s="28"/>
      <c r="H490" s="29">
        <f t="shared" si="22"/>
        <v>0</v>
      </c>
      <c r="I490" s="28">
        <f t="shared" si="21"/>
        <v>0</v>
      </c>
      <c r="J490" s="28"/>
      <c r="K490" s="28"/>
      <c r="L490" s="28"/>
      <c r="M490" s="28"/>
      <c r="N490" s="28"/>
      <c r="O490" s="28"/>
      <c r="P490" s="28"/>
      <c r="Q490" s="28"/>
      <c r="R490" s="28"/>
      <c r="S490" s="28"/>
      <c r="T490" s="28"/>
      <c r="U490" s="28"/>
      <c r="V490" s="28"/>
      <c r="W490" s="28"/>
      <c r="AB490" s="28"/>
      <c r="AC490" s="28"/>
      <c r="AD490" s="28"/>
      <c r="AE490" s="28"/>
      <c r="AF490" s="28"/>
      <c r="AG490" s="28"/>
      <c r="AH490" s="28"/>
      <c r="AI490" s="28"/>
      <c r="AJ490" s="28"/>
      <c r="AK490" s="28"/>
      <c r="AL490" s="28"/>
      <c r="AM490" s="28"/>
      <c r="AN490" s="28"/>
      <c r="AO490" s="28"/>
      <c r="AP490" s="28"/>
      <c r="AQ490" s="44"/>
      <c r="AR490" s="44"/>
      <c r="AS490" s="161"/>
      <c r="AT490" s="161"/>
      <c r="AU490" s="161"/>
      <c r="AV490" s="28"/>
    </row>
    <row r="491" spans="1:48" x14ac:dyDescent="0.25">
      <c r="A491" s="30"/>
      <c r="B491" s="28"/>
      <c r="C491" s="28"/>
      <c r="D491" s="28"/>
      <c r="E491" s="28"/>
      <c r="F491" s="28"/>
      <c r="G491" s="28"/>
      <c r="H491" s="29">
        <f t="shared" si="22"/>
        <v>0</v>
      </c>
      <c r="I491" s="28">
        <f t="shared" si="21"/>
        <v>0</v>
      </c>
      <c r="J491" s="28"/>
      <c r="K491" s="28"/>
      <c r="L491" s="28"/>
      <c r="M491" s="28"/>
      <c r="N491" s="28"/>
      <c r="O491" s="28"/>
      <c r="P491" s="28"/>
      <c r="Q491" s="28"/>
      <c r="R491" s="28"/>
      <c r="S491" s="28"/>
      <c r="T491" s="28"/>
      <c r="U491" s="28"/>
      <c r="V491" s="28"/>
      <c r="W491" s="28"/>
      <c r="AB491" s="28"/>
      <c r="AC491" s="28"/>
      <c r="AD491" s="28"/>
      <c r="AE491" s="28"/>
      <c r="AF491" s="28"/>
      <c r="AG491" s="28"/>
      <c r="AH491" s="28"/>
      <c r="AI491" s="28"/>
      <c r="AJ491" s="28"/>
      <c r="AK491" s="28"/>
      <c r="AL491" s="28"/>
      <c r="AM491" s="28"/>
      <c r="AN491" s="28"/>
      <c r="AO491" s="28"/>
      <c r="AP491" s="28"/>
      <c r="AQ491" s="44"/>
      <c r="AR491" s="44"/>
      <c r="AS491" s="161"/>
      <c r="AT491" s="161"/>
      <c r="AU491" s="161"/>
      <c r="AV491" s="28"/>
    </row>
    <row r="492" spans="1:48" x14ac:dyDescent="0.25">
      <c r="A492" s="30"/>
      <c r="B492" s="28"/>
      <c r="C492" s="28"/>
      <c r="D492" s="28"/>
      <c r="E492" s="28"/>
      <c r="F492" s="28"/>
      <c r="G492" s="28"/>
      <c r="H492" s="29">
        <f t="shared" si="22"/>
        <v>0</v>
      </c>
      <c r="I492" s="28"/>
      <c r="J492" s="28"/>
      <c r="K492" s="28"/>
      <c r="L492" s="28"/>
      <c r="M492" s="28"/>
      <c r="N492" s="28"/>
      <c r="O492" s="28"/>
      <c r="P492" s="28"/>
      <c r="Q492" s="28"/>
      <c r="R492" s="28"/>
      <c r="S492" s="28"/>
      <c r="T492" s="28"/>
      <c r="U492" s="28"/>
      <c r="V492" s="28"/>
      <c r="W492" s="28"/>
      <c r="AB492" s="28"/>
      <c r="AC492" s="28"/>
      <c r="AD492" s="28"/>
      <c r="AE492" s="28"/>
      <c r="AF492" s="28"/>
      <c r="AG492" s="28"/>
      <c r="AH492" s="28"/>
      <c r="AI492" s="28"/>
      <c r="AJ492" s="28"/>
      <c r="AK492" s="28"/>
      <c r="AL492" s="28"/>
      <c r="AM492" s="28"/>
      <c r="AN492" s="28"/>
      <c r="AO492" s="28"/>
      <c r="AP492" s="28"/>
      <c r="AQ492" s="44"/>
      <c r="AR492" s="44"/>
      <c r="AS492" s="161"/>
      <c r="AT492" s="161"/>
      <c r="AU492" s="161"/>
      <c r="AV492" s="28"/>
    </row>
    <row r="493" spans="1:48" x14ac:dyDescent="0.25">
      <c r="A493" s="30"/>
      <c r="B493" s="28"/>
      <c r="C493" s="28"/>
      <c r="D493" s="28"/>
      <c r="E493" s="28"/>
      <c r="F493" s="28"/>
      <c r="G493" s="28"/>
      <c r="H493" s="29">
        <f t="shared" si="22"/>
        <v>0</v>
      </c>
      <c r="I493" s="28"/>
      <c r="J493" s="28"/>
      <c r="K493" s="28"/>
      <c r="L493" s="28"/>
      <c r="M493" s="28"/>
      <c r="N493" s="28"/>
      <c r="O493" s="28"/>
      <c r="P493" s="28"/>
      <c r="Q493" s="28"/>
      <c r="R493" s="28"/>
      <c r="S493" s="28"/>
      <c r="T493" s="28"/>
      <c r="U493" s="28"/>
      <c r="V493" s="28"/>
      <c r="W493" s="28"/>
      <c r="AB493" s="28"/>
      <c r="AC493" s="28"/>
      <c r="AD493" s="28"/>
      <c r="AE493" s="28"/>
      <c r="AF493" s="28"/>
      <c r="AG493" s="28"/>
      <c r="AH493" s="28"/>
      <c r="AI493" s="28"/>
      <c r="AJ493" s="28"/>
      <c r="AK493" s="28"/>
      <c r="AL493" s="28"/>
      <c r="AM493" s="28"/>
      <c r="AN493" s="28"/>
      <c r="AO493" s="28"/>
      <c r="AP493" s="28"/>
      <c r="AQ493" s="44"/>
      <c r="AR493" s="44"/>
      <c r="AS493" s="161"/>
      <c r="AT493" s="161"/>
      <c r="AU493" s="161"/>
      <c r="AV493" s="28"/>
    </row>
    <row r="494" spans="1:48" x14ac:dyDescent="0.25">
      <c r="A494" s="30"/>
      <c r="B494" s="28"/>
      <c r="C494" s="28"/>
      <c r="D494" s="28"/>
      <c r="E494" s="28"/>
      <c r="F494" s="28"/>
      <c r="G494" s="28"/>
      <c r="H494" s="29">
        <f t="shared" si="22"/>
        <v>0</v>
      </c>
      <c r="I494" s="28"/>
      <c r="J494" s="28"/>
      <c r="K494" s="28"/>
      <c r="L494" s="28"/>
      <c r="M494" s="28"/>
      <c r="N494" s="28"/>
      <c r="O494" s="28"/>
      <c r="P494" s="28"/>
      <c r="Q494" s="28"/>
      <c r="R494" s="28"/>
      <c r="S494" s="28"/>
      <c r="T494" s="28"/>
      <c r="U494" s="28"/>
      <c r="V494" s="28"/>
      <c r="W494" s="28"/>
      <c r="AB494" s="28"/>
      <c r="AC494" s="28"/>
      <c r="AD494" s="28"/>
      <c r="AE494" s="28"/>
      <c r="AF494" s="28"/>
      <c r="AG494" s="28"/>
      <c r="AH494" s="28"/>
      <c r="AI494" s="28"/>
      <c r="AJ494" s="28"/>
      <c r="AK494" s="28"/>
      <c r="AL494" s="28"/>
      <c r="AM494" s="28"/>
      <c r="AN494" s="28"/>
      <c r="AO494" s="28"/>
      <c r="AP494" s="28"/>
      <c r="AQ494" s="44"/>
      <c r="AR494" s="44"/>
      <c r="AS494" s="161"/>
      <c r="AT494" s="161"/>
      <c r="AU494" s="161"/>
      <c r="AV494" s="28"/>
    </row>
    <row r="495" spans="1:48" x14ac:dyDescent="0.25">
      <c r="A495" s="30"/>
      <c r="B495" s="28"/>
      <c r="C495" s="28"/>
      <c r="D495" s="28"/>
      <c r="E495" s="28"/>
      <c r="F495" s="28"/>
      <c r="G495" s="28"/>
      <c r="H495" s="29">
        <f t="shared" si="22"/>
        <v>0</v>
      </c>
      <c r="I495" s="28"/>
      <c r="J495" s="28"/>
      <c r="K495" s="28"/>
      <c r="L495" s="28"/>
      <c r="M495" s="28"/>
      <c r="N495" s="28"/>
      <c r="O495" s="28"/>
      <c r="P495" s="28"/>
      <c r="Q495" s="28"/>
      <c r="R495" s="28"/>
      <c r="S495" s="28"/>
      <c r="T495" s="28"/>
      <c r="U495" s="28"/>
      <c r="V495" s="28"/>
      <c r="W495" s="28"/>
      <c r="AB495" s="28"/>
      <c r="AC495" s="28"/>
      <c r="AD495" s="28"/>
      <c r="AE495" s="28"/>
      <c r="AF495" s="28"/>
      <c r="AG495" s="28"/>
      <c r="AH495" s="28"/>
      <c r="AI495" s="28"/>
      <c r="AJ495" s="28"/>
      <c r="AK495" s="28"/>
      <c r="AL495" s="28"/>
      <c r="AM495" s="28"/>
      <c r="AN495" s="28"/>
      <c r="AO495" s="28"/>
      <c r="AP495" s="28"/>
      <c r="AQ495" s="44"/>
      <c r="AR495" s="44"/>
      <c r="AS495" s="161"/>
      <c r="AT495" s="161"/>
      <c r="AU495" s="161"/>
      <c r="AV495" s="28"/>
    </row>
    <row r="496" spans="1:48" x14ac:dyDescent="0.25">
      <c r="A496" s="30"/>
      <c r="B496" s="28"/>
      <c r="C496" s="28"/>
      <c r="D496" s="28"/>
      <c r="E496" s="28"/>
      <c r="F496" s="28"/>
      <c r="G496" s="28"/>
      <c r="H496" s="29">
        <f t="shared" si="22"/>
        <v>0</v>
      </c>
      <c r="I496" s="28"/>
      <c r="J496" s="28"/>
      <c r="K496" s="28"/>
      <c r="L496" s="28"/>
      <c r="M496" s="28"/>
      <c r="N496" s="28"/>
      <c r="O496" s="28"/>
      <c r="P496" s="28"/>
      <c r="Q496" s="28"/>
      <c r="R496" s="28"/>
      <c r="S496" s="28"/>
      <c r="T496" s="28"/>
      <c r="U496" s="28"/>
      <c r="V496" s="28"/>
      <c r="W496" s="28"/>
      <c r="AB496" s="28"/>
      <c r="AC496" s="28"/>
      <c r="AD496" s="28"/>
      <c r="AE496" s="28"/>
      <c r="AF496" s="28"/>
      <c r="AG496" s="28"/>
      <c r="AH496" s="28"/>
      <c r="AI496" s="28"/>
      <c r="AJ496" s="28"/>
      <c r="AK496" s="28"/>
      <c r="AL496" s="28"/>
      <c r="AM496" s="28"/>
      <c r="AN496" s="28"/>
      <c r="AO496" s="28"/>
      <c r="AP496" s="28"/>
      <c r="AQ496" s="44"/>
      <c r="AR496" s="44"/>
      <c r="AS496" s="161"/>
      <c r="AT496" s="161"/>
      <c r="AU496" s="161"/>
      <c r="AV496" s="28"/>
    </row>
    <row r="497" spans="1:48" x14ac:dyDescent="0.25">
      <c r="A497" s="30"/>
      <c r="B497" s="28"/>
      <c r="C497" s="28"/>
      <c r="D497" s="28"/>
      <c r="E497" s="28"/>
      <c r="F497" s="28"/>
      <c r="G497" s="28"/>
      <c r="H497" s="29">
        <f>SUM(C497:G497)</f>
        <v>0</v>
      </c>
      <c r="I497" s="28"/>
      <c r="J497" s="28"/>
      <c r="K497" s="28"/>
      <c r="L497" s="28"/>
      <c r="M497" s="28"/>
      <c r="N497" s="28"/>
      <c r="O497" s="28"/>
      <c r="P497" s="28"/>
      <c r="Q497" s="28"/>
      <c r="R497" s="28"/>
      <c r="S497" s="28"/>
      <c r="T497" s="28"/>
      <c r="U497" s="28"/>
      <c r="V497" s="28"/>
      <c r="W497" s="28"/>
      <c r="AB497" s="28"/>
      <c r="AC497" s="28"/>
      <c r="AD497" s="28"/>
      <c r="AE497" s="28"/>
      <c r="AF497" s="28"/>
      <c r="AG497" s="28"/>
      <c r="AH497" s="28"/>
      <c r="AI497" s="28"/>
      <c r="AJ497" s="28"/>
      <c r="AK497" s="28"/>
      <c r="AL497" s="28"/>
      <c r="AM497" s="28"/>
      <c r="AN497" s="28"/>
      <c r="AO497" s="28"/>
      <c r="AP497" s="28"/>
      <c r="AQ497" s="44"/>
      <c r="AR497" s="44"/>
      <c r="AS497" s="161"/>
      <c r="AT497" s="161"/>
      <c r="AU497" s="161"/>
      <c r="AV497" s="28"/>
    </row>
    <row r="498" spans="1:48" x14ac:dyDescent="0.25">
      <c r="A498" s="30"/>
      <c r="B498" s="28"/>
      <c r="C498" s="28"/>
      <c r="D498" s="28"/>
      <c r="E498" s="28"/>
      <c r="F498" s="28"/>
      <c r="G498" s="28"/>
      <c r="H498" s="29"/>
      <c r="I498" s="28"/>
      <c r="J498" s="28"/>
      <c r="K498" s="28"/>
      <c r="L498" s="28"/>
      <c r="M498" s="28"/>
      <c r="N498" s="28"/>
      <c r="O498" s="28"/>
      <c r="P498" s="28"/>
      <c r="Q498" s="28"/>
      <c r="R498" s="28"/>
      <c r="S498" s="28"/>
      <c r="T498" s="28"/>
      <c r="U498" s="28"/>
      <c r="V498" s="28"/>
      <c r="W498" s="28"/>
      <c r="AB498" s="28"/>
      <c r="AC498" s="28"/>
      <c r="AD498" s="28"/>
      <c r="AE498" s="28"/>
      <c r="AF498" s="28"/>
      <c r="AG498" s="28"/>
      <c r="AH498" s="28"/>
      <c r="AI498" s="28"/>
      <c r="AJ498" s="28"/>
      <c r="AK498" s="28"/>
      <c r="AL498" s="28"/>
      <c r="AM498" s="28"/>
      <c r="AN498" s="28"/>
      <c r="AO498" s="28"/>
      <c r="AP498" s="28"/>
      <c r="AQ498" s="44"/>
      <c r="AR498" s="44"/>
      <c r="AS498" s="161"/>
      <c r="AT498" s="161"/>
      <c r="AU498" s="161"/>
      <c r="AV498" s="28"/>
    </row>
    <row r="499" spans="1:48" x14ac:dyDescent="0.25">
      <c r="A499" s="30"/>
      <c r="B499" s="28"/>
      <c r="C499" s="28"/>
      <c r="D499" s="28"/>
      <c r="E499" s="28"/>
      <c r="F499" s="28"/>
      <c r="G499" s="28"/>
      <c r="H499" s="28"/>
      <c r="I499" s="28"/>
      <c r="J499" s="28"/>
      <c r="K499" s="28"/>
      <c r="L499" s="28"/>
      <c r="M499" s="28"/>
      <c r="N499" s="28"/>
      <c r="O499" s="28"/>
      <c r="P499" s="28"/>
      <c r="Q499" s="28"/>
      <c r="R499" s="28"/>
      <c r="S499" s="28"/>
      <c r="T499" s="28"/>
      <c r="U499" s="28"/>
      <c r="V499" s="28"/>
      <c r="W499" s="28"/>
      <c r="AB499" s="28"/>
      <c r="AC499" s="28"/>
      <c r="AD499" s="28"/>
      <c r="AE499" s="28"/>
      <c r="AF499" s="28"/>
      <c r="AG499" s="28"/>
      <c r="AH499" s="28"/>
      <c r="AI499" s="28"/>
      <c r="AJ499" s="28"/>
      <c r="AK499" s="28"/>
      <c r="AL499" s="28"/>
      <c r="AM499" s="28"/>
      <c r="AN499" s="28"/>
      <c r="AO499" s="28"/>
      <c r="AP499" s="28"/>
      <c r="AQ499" s="44"/>
      <c r="AR499" s="44"/>
      <c r="AS499" s="161"/>
      <c r="AT499" s="161"/>
      <c r="AU499" s="161"/>
      <c r="AV499" s="28"/>
    </row>
    <row r="500" spans="1:48" x14ac:dyDescent="0.25">
      <c r="A500" s="30"/>
      <c r="B500" s="28"/>
      <c r="C500" s="28"/>
      <c r="D500" s="28"/>
      <c r="E500" s="28"/>
      <c r="F500" s="28"/>
      <c r="G500" s="28"/>
      <c r="H500" s="28"/>
      <c r="I500" s="28"/>
      <c r="J500" s="28"/>
      <c r="K500" s="28"/>
      <c r="L500" s="28"/>
      <c r="M500" s="28"/>
      <c r="N500" s="28"/>
      <c r="O500" s="28"/>
      <c r="P500" s="28"/>
      <c r="Q500" s="28"/>
      <c r="R500" s="28"/>
      <c r="S500" s="28"/>
      <c r="T500" s="28"/>
      <c r="U500" s="28"/>
      <c r="V500" s="28"/>
      <c r="W500" s="28"/>
      <c r="AB500" s="28"/>
      <c r="AC500" s="28"/>
      <c r="AD500" s="28"/>
      <c r="AE500" s="28"/>
      <c r="AF500" s="28"/>
      <c r="AG500" s="28"/>
      <c r="AH500" s="28"/>
      <c r="AI500" s="28"/>
      <c r="AJ500" s="28"/>
      <c r="AK500" s="28"/>
      <c r="AL500" s="28"/>
      <c r="AM500" s="28"/>
      <c r="AN500" s="28"/>
      <c r="AO500" s="28"/>
      <c r="AP500" s="28"/>
      <c r="AQ500" s="44"/>
      <c r="AR500" s="44"/>
      <c r="AS500" s="161"/>
      <c r="AT500" s="161"/>
      <c r="AU500" s="161"/>
      <c r="AV500" s="28"/>
    </row>
    <row r="501" spans="1:48" x14ac:dyDescent="0.25">
      <c r="A501" s="30"/>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161"/>
      <c r="AT501" s="161"/>
      <c r="AU501" s="161"/>
      <c r="AV501" s="28"/>
    </row>
    <row r="502" spans="1:48" x14ac:dyDescent="0.25">
      <c r="A502" s="30"/>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161"/>
      <c r="AT502" s="161"/>
      <c r="AU502" s="161"/>
      <c r="AV502" s="28"/>
    </row>
    <row r="503" spans="1:48" x14ac:dyDescent="0.25">
      <c r="A503" s="30"/>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161"/>
      <c r="AT503" s="161"/>
      <c r="AU503" s="161"/>
      <c r="AV503" s="28"/>
    </row>
    <row r="504" spans="1:48" x14ac:dyDescent="0.25">
      <c r="A504" s="30"/>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161"/>
      <c r="AT504" s="161"/>
      <c r="AU504" s="161"/>
      <c r="AV504" s="28"/>
    </row>
    <row r="505" spans="1:48" x14ac:dyDescent="0.25">
      <c r="A505" s="30"/>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161"/>
      <c r="AT505" s="161"/>
      <c r="AU505" s="161"/>
      <c r="AV505" s="28"/>
    </row>
    <row r="506" spans="1:48" x14ac:dyDescent="0.25">
      <c r="A506" s="30"/>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161"/>
      <c r="AT506" s="161"/>
      <c r="AU506" s="161"/>
      <c r="AV506" s="28"/>
    </row>
    <row r="507" spans="1:48" x14ac:dyDescent="0.25">
      <c r="A507" s="30"/>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161"/>
      <c r="AT507" s="161"/>
      <c r="AU507" s="161"/>
      <c r="AV507" s="28"/>
    </row>
    <row r="508" spans="1:48" x14ac:dyDescent="0.25">
      <c r="A508" s="30"/>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161"/>
      <c r="AT508" s="161"/>
      <c r="AU508" s="161"/>
      <c r="AV508" s="28"/>
    </row>
    <row r="509" spans="1:48" x14ac:dyDescent="0.25">
      <c r="A509" s="30"/>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161"/>
      <c r="AT509" s="161"/>
      <c r="AU509" s="161"/>
      <c r="AV509" s="28"/>
    </row>
    <row r="510" spans="1:48" x14ac:dyDescent="0.25">
      <c r="A510" s="8"/>
    </row>
    <row r="511" spans="1:48" x14ac:dyDescent="0.25">
      <c r="A511" s="8"/>
    </row>
    <row r="512" spans="1:48"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2848" spans="1:1" x14ac:dyDescent="0.25">
      <c r="A2848">
        <f>'Input Volunteers'!A2851</f>
        <v>0</v>
      </c>
    </row>
    <row r="2849" spans="1:1" x14ac:dyDescent="0.25">
      <c r="A2849">
        <f>'Input Volunteers'!A2852</f>
        <v>0</v>
      </c>
    </row>
    <row r="2850" spans="1:1" x14ac:dyDescent="0.25">
      <c r="A2850">
        <f>'Input Volunteers'!A2853</f>
        <v>0</v>
      </c>
    </row>
    <row r="2851" spans="1:1" x14ac:dyDescent="0.25">
      <c r="A2851">
        <f>'Input Volunteers'!A2854</f>
        <v>0</v>
      </c>
    </row>
    <row r="2852" spans="1:1" x14ac:dyDescent="0.25">
      <c r="A2852">
        <f>'Input Volunteers'!A2855</f>
        <v>0</v>
      </c>
    </row>
    <row r="2853" spans="1:1" x14ac:dyDescent="0.25">
      <c r="A2853">
        <f>'Input Volunteers'!A2856</f>
        <v>0</v>
      </c>
    </row>
    <row r="2854" spans="1:1" x14ac:dyDescent="0.25">
      <c r="A2854">
        <f>'Input Volunteers'!A2857</f>
        <v>0</v>
      </c>
    </row>
    <row r="2855" spans="1:1" x14ac:dyDescent="0.25">
      <c r="A2855">
        <f>'Input Volunteers'!A2858</f>
        <v>0</v>
      </c>
    </row>
    <row r="2856" spans="1:1" x14ac:dyDescent="0.25">
      <c r="A2856">
        <f>'Input Volunteers'!A2859</f>
        <v>0</v>
      </c>
    </row>
    <row r="2857" spans="1:1" x14ac:dyDescent="0.25">
      <c r="A2857">
        <f>'Input Volunteers'!A2860</f>
        <v>0</v>
      </c>
    </row>
    <row r="2858" spans="1:1" x14ac:dyDescent="0.25">
      <c r="A2858">
        <f>'Input Volunteers'!A2861</f>
        <v>0</v>
      </c>
    </row>
    <row r="2859" spans="1:1" x14ac:dyDescent="0.25">
      <c r="A2859">
        <f>'Input Volunteers'!A2862</f>
        <v>0</v>
      </c>
    </row>
    <row r="2860" spans="1:1" x14ac:dyDescent="0.25">
      <c r="A2860">
        <f>'Input Volunteers'!A2863</f>
        <v>0</v>
      </c>
    </row>
    <row r="2861" spans="1:1" x14ac:dyDescent="0.25">
      <c r="A2861">
        <f>'Input Volunteers'!A2864</f>
        <v>0</v>
      </c>
    </row>
    <row r="2862" spans="1:1" x14ac:dyDescent="0.25">
      <c r="A2862">
        <f>'Input Volunteers'!A2865</f>
        <v>0</v>
      </c>
    </row>
    <row r="2863" spans="1:1" x14ac:dyDescent="0.25">
      <c r="A2863">
        <f>'Input Volunteers'!A2866</f>
        <v>0</v>
      </c>
    </row>
    <row r="2864" spans="1:1" x14ac:dyDescent="0.25">
      <c r="A2864">
        <f>'Input Volunteers'!A2867</f>
        <v>0</v>
      </c>
    </row>
    <row r="2865" spans="1:1" x14ac:dyDescent="0.25">
      <c r="A2865">
        <f>'Input Volunteers'!A2868</f>
        <v>0</v>
      </c>
    </row>
    <row r="2866" spans="1:1" x14ac:dyDescent="0.25">
      <c r="A2866">
        <f>'Input Volunteers'!A2869</f>
        <v>0</v>
      </c>
    </row>
    <row r="2867" spans="1:1" x14ac:dyDescent="0.25">
      <c r="A2867">
        <f>'Input Volunteers'!A2870</f>
        <v>0</v>
      </c>
    </row>
    <row r="2868" spans="1:1" x14ac:dyDescent="0.25">
      <c r="A2868">
        <f>'Input Volunteers'!A2871</f>
        <v>0</v>
      </c>
    </row>
    <row r="2869" spans="1:1" x14ac:dyDescent="0.25">
      <c r="A2869">
        <f>'Input Volunteers'!A2872</f>
        <v>0</v>
      </c>
    </row>
    <row r="2870" spans="1:1" x14ac:dyDescent="0.25">
      <c r="A2870">
        <f>'Input Volunteers'!A2873</f>
        <v>0</v>
      </c>
    </row>
    <row r="2871" spans="1:1" x14ac:dyDescent="0.25">
      <c r="A2871">
        <f>'Input Volunteers'!A2874</f>
        <v>0</v>
      </c>
    </row>
    <row r="2872" spans="1:1" x14ac:dyDescent="0.25">
      <c r="A2872">
        <f>'Input Volunteers'!A2875</f>
        <v>0</v>
      </c>
    </row>
    <row r="2873" spans="1:1" x14ac:dyDescent="0.25">
      <c r="A2873">
        <f>'Input Volunteers'!A2876</f>
        <v>0</v>
      </c>
    </row>
    <row r="2874" spans="1:1" x14ac:dyDescent="0.25">
      <c r="A2874">
        <f>'Input Volunteers'!A2877</f>
        <v>0</v>
      </c>
    </row>
    <row r="2875" spans="1:1" x14ac:dyDescent="0.25">
      <c r="A2875">
        <f>'Input Volunteers'!A2878</f>
        <v>0</v>
      </c>
    </row>
    <row r="2876" spans="1:1" x14ac:dyDescent="0.25">
      <c r="A2876">
        <f>'Input Volunteers'!A2879</f>
        <v>0</v>
      </c>
    </row>
    <row r="2877" spans="1:1" x14ac:dyDescent="0.25">
      <c r="A2877">
        <f>'Input Volunteers'!A2880</f>
        <v>0</v>
      </c>
    </row>
    <row r="2878" spans="1:1" x14ac:dyDescent="0.25">
      <c r="A2878">
        <f>'Input Volunteers'!A2881</f>
        <v>0</v>
      </c>
    </row>
    <row r="2879" spans="1:1" x14ac:dyDescent="0.25">
      <c r="A2879">
        <f>'Input Volunteers'!A2882</f>
        <v>0</v>
      </c>
    </row>
    <row r="2880" spans="1:1" x14ac:dyDescent="0.25">
      <c r="A2880">
        <f>'Input Volunteers'!A2883</f>
        <v>0</v>
      </c>
    </row>
    <row r="2881" spans="1:1" x14ac:dyDescent="0.25">
      <c r="A2881">
        <f>'Input Volunteers'!A2884</f>
        <v>0</v>
      </c>
    </row>
    <row r="2882" spans="1:1" x14ac:dyDescent="0.25">
      <c r="A2882">
        <f>'Input Volunteers'!A2885</f>
        <v>0</v>
      </c>
    </row>
    <row r="2883" spans="1:1" x14ac:dyDescent="0.25">
      <c r="A2883">
        <f>'Input Volunteers'!A2886</f>
        <v>0</v>
      </c>
    </row>
    <row r="2884" spans="1:1" x14ac:dyDescent="0.25">
      <c r="A2884">
        <f>'Input Volunteers'!A2887</f>
        <v>0</v>
      </c>
    </row>
    <row r="2885" spans="1:1" x14ac:dyDescent="0.25">
      <c r="A2885">
        <f>'Input Volunteers'!A2888</f>
        <v>0</v>
      </c>
    </row>
    <row r="2886" spans="1:1" x14ac:dyDescent="0.25">
      <c r="A2886">
        <f>'Input Volunteers'!A2889</f>
        <v>0</v>
      </c>
    </row>
    <row r="2887" spans="1:1" x14ac:dyDescent="0.25">
      <c r="A2887">
        <f>'Input Volunteers'!A2890</f>
        <v>0</v>
      </c>
    </row>
    <row r="2888" spans="1:1" x14ac:dyDescent="0.25">
      <c r="A2888">
        <f>'Input Volunteers'!A2891</f>
        <v>0</v>
      </c>
    </row>
    <row r="2889" spans="1:1" x14ac:dyDescent="0.25">
      <c r="A2889">
        <f>'Input Volunteers'!A2892</f>
        <v>0</v>
      </c>
    </row>
    <row r="2890" spans="1:1" x14ac:dyDescent="0.25">
      <c r="A2890">
        <f>'Input Volunteers'!A2893</f>
        <v>0</v>
      </c>
    </row>
    <row r="2891" spans="1:1" x14ac:dyDescent="0.25">
      <c r="A2891">
        <f>'Input Volunteers'!A2894</f>
        <v>0</v>
      </c>
    </row>
    <row r="2892" spans="1:1" x14ac:dyDescent="0.25">
      <c r="A2892">
        <f>'Input Volunteers'!A2895</f>
        <v>0</v>
      </c>
    </row>
    <row r="2893" spans="1:1" x14ac:dyDescent="0.25">
      <c r="A2893">
        <f>'Input Volunteers'!A2896</f>
        <v>0</v>
      </c>
    </row>
    <row r="2894" spans="1:1" x14ac:dyDescent="0.25">
      <c r="A2894">
        <f>'Input Volunteers'!A2897</f>
        <v>0</v>
      </c>
    </row>
    <row r="2895" spans="1:1" x14ac:dyDescent="0.25">
      <c r="A2895">
        <f>'Input Volunteers'!A2898</f>
        <v>0</v>
      </c>
    </row>
    <row r="2896" spans="1:1" x14ac:dyDescent="0.25">
      <c r="A2896">
        <f>'Input Volunteers'!A2899</f>
        <v>0</v>
      </c>
    </row>
    <row r="2897" spans="1:1" x14ac:dyDescent="0.25">
      <c r="A2897">
        <f>'Input Volunteers'!A2900</f>
        <v>0</v>
      </c>
    </row>
    <row r="2898" spans="1:1" x14ac:dyDescent="0.25">
      <c r="A2898">
        <f>'Input Volunteers'!A2901</f>
        <v>0</v>
      </c>
    </row>
    <row r="2899" spans="1:1" x14ac:dyDescent="0.25">
      <c r="A2899">
        <f>'Input Volunteers'!A2902</f>
        <v>0</v>
      </c>
    </row>
    <row r="2900" spans="1:1" x14ac:dyDescent="0.25">
      <c r="A2900">
        <f>'Input Volunteers'!A2903</f>
        <v>0</v>
      </c>
    </row>
    <row r="2901" spans="1:1" x14ac:dyDescent="0.25">
      <c r="A2901">
        <f>'Input Volunteers'!A2904</f>
        <v>0</v>
      </c>
    </row>
    <row r="2902" spans="1:1" x14ac:dyDescent="0.25">
      <c r="A2902">
        <f>'Input Volunteers'!A2905</f>
        <v>0</v>
      </c>
    </row>
    <row r="2903" spans="1:1" x14ac:dyDescent="0.25">
      <c r="A2903">
        <f>'Input Volunteers'!A2906</f>
        <v>0</v>
      </c>
    </row>
    <row r="2904" spans="1:1" x14ac:dyDescent="0.25">
      <c r="A2904">
        <f>'Input Volunteers'!A2907</f>
        <v>0</v>
      </c>
    </row>
    <row r="2905" spans="1:1" x14ac:dyDescent="0.25">
      <c r="A2905">
        <f>'Input Volunteers'!A2908</f>
        <v>0</v>
      </c>
    </row>
    <row r="2906" spans="1:1" x14ac:dyDescent="0.25">
      <c r="A2906">
        <f>'Input Volunteers'!A2909</f>
        <v>0</v>
      </c>
    </row>
    <row r="2907" spans="1:1" x14ac:dyDescent="0.25">
      <c r="A2907">
        <f>'Input Volunteers'!A2910</f>
        <v>0</v>
      </c>
    </row>
    <row r="2908" spans="1:1" x14ac:dyDescent="0.25">
      <c r="A2908">
        <f>'Input Volunteers'!A2911</f>
        <v>0</v>
      </c>
    </row>
    <row r="2909" spans="1:1" x14ac:dyDescent="0.25">
      <c r="A2909">
        <f>'Input Volunteers'!A2912</f>
        <v>0</v>
      </c>
    </row>
    <row r="2910" spans="1:1" x14ac:dyDescent="0.25">
      <c r="A2910">
        <f>'Input Volunteers'!A2913</f>
        <v>0</v>
      </c>
    </row>
    <row r="2911" spans="1:1" x14ac:dyDescent="0.25">
      <c r="A2911">
        <f>'Input Volunteers'!A2914</f>
        <v>0</v>
      </c>
    </row>
    <row r="2912" spans="1:1" x14ac:dyDescent="0.25">
      <c r="A2912">
        <f>'Input Volunteers'!A2915</f>
        <v>0</v>
      </c>
    </row>
    <row r="2913" spans="1:1" x14ac:dyDescent="0.25">
      <c r="A2913">
        <f>'Input Volunteers'!A2916</f>
        <v>0</v>
      </c>
    </row>
    <row r="2914" spans="1:1" x14ac:dyDescent="0.25">
      <c r="A2914">
        <f>'Input Volunteers'!A2917</f>
        <v>0</v>
      </c>
    </row>
    <row r="2915" spans="1:1" x14ac:dyDescent="0.25">
      <c r="A2915">
        <f>'Input Volunteers'!A2918</f>
        <v>0</v>
      </c>
    </row>
    <row r="2916" spans="1:1" x14ac:dyDescent="0.25">
      <c r="A2916">
        <f>'Input Volunteers'!A2919</f>
        <v>0</v>
      </c>
    </row>
    <row r="2917" spans="1:1" x14ac:dyDescent="0.25">
      <c r="A2917">
        <f>'Input Volunteers'!A2920</f>
        <v>0</v>
      </c>
    </row>
    <row r="2918" spans="1:1" x14ac:dyDescent="0.25">
      <c r="A2918">
        <f>'Input Volunteers'!A2921</f>
        <v>0</v>
      </c>
    </row>
    <row r="2919" spans="1:1" x14ac:dyDescent="0.25">
      <c r="A2919">
        <f>'Input Volunteers'!A2922</f>
        <v>0</v>
      </c>
    </row>
    <row r="2920" spans="1:1" x14ac:dyDescent="0.25">
      <c r="A2920">
        <f>'Input Volunteers'!A2923</f>
        <v>0</v>
      </c>
    </row>
    <row r="2921" spans="1:1" x14ac:dyDescent="0.25">
      <c r="A2921">
        <f>'Input Volunteers'!A2924</f>
        <v>0</v>
      </c>
    </row>
    <row r="2922" spans="1:1" x14ac:dyDescent="0.25">
      <c r="A2922">
        <f>'Input Volunteers'!A2925</f>
        <v>0</v>
      </c>
    </row>
    <row r="2923" spans="1:1" x14ac:dyDescent="0.25">
      <c r="A2923">
        <f>'Input Volunteers'!A2926</f>
        <v>0</v>
      </c>
    </row>
    <row r="2924" spans="1:1" x14ac:dyDescent="0.25">
      <c r="A2924">
        <f>'Input Volunteers'!A2927</f>
        <v>0</v>
      </c>
    </row>
    <row r="2925" spans="1:1" x14ac:dyDescent="0.25">
      <c r="A2925">
        <f>'Input Volunteers'!A2928</f>
        <v>0</v>
      </c>
    </row>
    <row r="2926" spans="1:1" x14ac:dyDescent="0.25">
      <c r="A2926">
        <f>'Input Volunteers'!A2929</f>
        <v>0</v>
      </c>
    </row>
    <row r="2927" spans="1:1" x14ac:dyDescent="0.25">
      <c r="A2927">
        <f>'Input Volunteers'!A2930</f>
        <v>0</v>
      </c>
    </row>
    <row r="2928" spans="1:1" x14ac:dyDescent="0.25">
      <c r="A2928">
        <f>'Input Volunteers'!A2931</f>
        <v>0</v>
      </c>
    </row>
    <row r="2929" spans="1:1" x14ac:dyDescent="0.25">
      <c r="A2929">
        <f>'Input Volunteers'!A2932</f>
        <v>0</v>
      </c>
    </row>
    <row r="2930" spans="1:1" x14ac:dyDescent="0.25">
      <c r="A2930">
        <f>'Input Volunteers'!A2933</f>
        <v>0</v>
      </c>
    </row>
    <row r="2931" spans="1:1" x14ac:dyDescent="0.25">
      <c r="A2931">
        <f>'Input Volunteers'!A2934</f>
        <v>0</v>
      </c>
    </row>
    <row r="2932" spans="1:1" x14ac:dyDescent="0.25">
      <c r="A2932">
        <f>'Input Volunteers'!A2935</f>
        <v>0</v>
      </c>
    </row>
    <row r="2933" spans="1:1" x14ac:dyDescent="0.25">
      <c r="A2933">
        <f>'Input Volunteers'!A2936</f>
        <v>0</v>
      </c>
    </row>
    <row r="2934" spans="1:1" x14ac:dyDescent="0.25">
      <c r="A2934">
        <f>'Input Volunteers'!A2937</f>
        <v>0</v>
      </c>
    </row>
    <row r="2935" spans="1:1" x14ac:dyDescent="0.25">
      <c r="A2935">
        <f>'Input Volunteers'!A2938</f>
        <v>0</v>
      </c>
    </row>
    <row r="2936" spans="1:1" x14ac:dyDescent="0.25">
      <c r="A2936">
        <f>'Input Volunteers'!A2939</f>
        <v>0</v>
      </c>
    </row>
    <row r="2937" spans="1:1" x14ac:dyDescent="0.25">
      <c r="A2937">
        <f>'Input Volunteers'!A2940</f>
        <v>0</v>
      </c>
    </row>
    <row r="2938" spans="1:1" x14ac:dyDescent="0.25">
      <c r="A2938">
        <f>'Input Volunteers'!A2941</f>
        <v>0</v>
      </c>
    </row>
    <row r="2939" spans="1:1" x14ac:dyDescent="0.25">
      <c r="A2939">
        <f>'Input Volunteers'!A2942</f>
        <v>0</v>
      </c>
    </row>
    <row r="2940" spans="1:1" x14ac:dyDescent="0.25">
      <c r="A2940">
        <f>'Input Volunteers'!A2943</f>
        <v>0</v>
      </c>
    </row>
    <row r="2941" spans="1:1" x14ac:dyDescent="0.25">
      <c r="A2941">
        <f>'Input Volunteers'!A2944</f>
        <v>0</v>
      </c>
    </row>
    <row r="2942" spans="1:1" x14ac:dyDescent="0.25">
      <c r="A2942">
        <f>'Input Volunteers'!A2945</f>
        <v>0</v>
      </c>
    </row>
    <row r="2943" spans="1:1" x14ac:dyDescent="0.25">
      <c r="A2943">
        <f>'Input Volunteers'!A2946</f>
        <v>0</v>
      </c>
    </row>
    <row r="2944" spans="1:1" x14ac:dyDescent="0.25">
      <c r="A2944">
        <f>'Input Volunteers'!A2947</f>
        <v>0</v>
      </c>
    </row>
    <row r="2945" spans="1:1" x14ac:dyDescent="0.25">
      <c r="A2945">
        <f>'Input Volunteers'!A2948</f>
        <v>0</v>
      </c>
    </row>
    <row r="2946" spans="1:1" x14ac:dyDescent="0.25">
      <c r="A2946">
        <f>'Input Volunteers'!A2949</f>
        <v>0</v>
      </c>
    </row>
    <row r="2947" spans="1:1" x14ac:dyDescent="0.25">
      <c r="A2947">
        <f>'Input Volunteers'!A2950</f>
        <v>0</v>
      </c>
    </row>
    <row r="2948" spans="1:1" x14ac:dyDescent="0.25">
      <c r="A2948">
        <f>'Input Volunteers'!A2951</f>
        <v>0</v>
      </c>
    </row>
    <row r="2949" spans="1:1" x14ac:dyDescent="0.25">
      <c r="A2949">
        <f>'Input Volunteers'!A2952</f>
        <v>0</v>
      </c>
    </row>
    <row r="2950" spans="1:1" x14ac:dyDescent="0.25">
      <c r="A2950">
        <f>'Input Volunteers'!A2953</f>
        <v>0</v>
      </c>
    </row>
    <row r="2951" spans="1:1" x14ac:dyDescent="0.25">
      <c r="A2951">
        <f>'Input Volunteers'!A2954</f>
        <v>0</v>
      </c>
    </row>
    <row r="2952" spans="1:1" x14ac:dyDescent="0.25">
      <c r="A2952">
        <f>'Input Volunteers'!A2955</f>
        <v>0</v>
      </c>
    </row>
    <row r="2953" spans="1:1" x14ac:dyDescent="0.25">
      <c r="A2953">
        <f>'Input Volunteers'!A2956</f>
        <v>0</v>
      </c>
    </row>
    <row r="2954" spans="1:1" x14ac:dyDescent="0.25">
      <c r="A2954">
        <f>'Input Volunteers'!A2957</f>
        <v>0</v>
      </c>
    </row>
    <row r="2955" spans="1:1" x14ac:dyDescent="0.25">
      <c r="A2955">
        <f>'Input Volunteers'!A2958</f>
        <v>0</v>
      </c>
    </row>
    <row r="2956" spans="1:1" x14ac:dyDescent="0.25">
      <c r="A2956">
        <f>'Input Volunteers'!A2959</f>
        <v>0</v>
      </c>
    </row>
    <row r="2957" spans="1:1" x14ac:dyDescent="0.25">
      <c r="A2957">
        <f>'Input Volunteers'!A2960</f>
        <v>0</v>
      </c>
    </row>
    <row r="2958" spans="1:1" x14ac:dyDescent="0.25">
      <c r="A2958">
        <f>'Input Volunteers'!A2961</f>
        <v>0</v>
      </c>
    </row>
    <row r="2959" spans="1:1" x14ac:dyDescent="0.25">
      <c r="A2959">
        <f>'Input Volunteers'!A2962</f>
        <v>0</v>
      </c>
    </row>
    <row r="2960" spans="1:1" x14ac:dyDescent="0.25">
      <c r="A2960">
        <f>'Input Volunteers'!A2963</f>
        <v>0</v>
      </c>
    </row>
    <row r="2961" spans="1:1" x14ac:dyDescent="0.25">
      <c r="A2961">
        <f>'Input Volunteers'!A2964</f>
        <v>0</v>
      </c>
    </row>
    <row r="2962" spans="1:1" x14ac:dyDescent="0.25">
      <c r="A2962">
        <f>'Input Volunteers'!A2965</f>
        <v>0</v>
      </c>
    </row>
    <row r="2963" spans="1:1" x14ac:dyDescent="0.25">
      <c r="A2963">
        <f>'Input Volunteers'!A2966</f>
        <v>0</v>
      </c>
    </row>
    <row r="2964" spans="1:1" x14ac:dyDescent="0.25">
      <c r="A2964">
        <f>'Input Volunteers'!A2967</f>
        <v>0</v>
      </c>
    </row>
    <row r="2965" spans="1:1" x14ac:dyDescent="0.25">
      <c r="A2965">
        <f>'Input Volunteers'!A2968</f>
        <v>0</v>
      </c>
    </row>
    <row r="2966" spans="1:1" x14ac:dyDescent="0.25">
      <c r="A2966">
        <f>'Input Volunteers'!A2969</f>
        <v>0</v>
      </c>
    </row>
    <row r="2967" spans="1:1" x14ac:dyDescent="0.25">
      <c r="A2967">
        <f>'Input Volunteers'!A2970</f>
        <v>0</v>
      </c>
    </row>
    <row r="2968" spans="1:1" x14ac:dyDescent="0.25">
      <c r="A2968">
        <f>'Input Volunteers'!A2971</f>
        <v>0</v>
      </c>
    </row>
    <row r="2969" spans="1:1" x14ac:dyDescent="0.25">
      <c r="A2969">
        <f>'Input Volunteers'!A2972</f>
        <v>0</v>
      </c>
    </row>
    <row r="2970" spans="1:1" x14ac:dyDescent="0.25">
      <c r="A2970">
        <f>'Input Volunteers'!A2973</f>
        <v>0</v>
      </c>
    </row>
    <row r="2971" spans="1:1" x14ac:dyDescent="0.25">
      <c r="A2971">
        <f>'Input Volunteers'!A2974</f>
        <v>0</v>
      </c>
    </row>
    <row r="2972" spans="1:1" x14ac:dyDescent="0.25">
      <c r="A2972">
        <f>'Input Volunteers'!A2975</f>
        <v>0</v>
      </c>
    </row>
    <row r="2973" spans="1:1" x14ac:dyDescent="0.25">
      <c r="A2973">
        <f>'Input Volunteers'!A2976</f>
        <v>0</v>
      </c>
    </row>
    <row r="2974" spans="1:1" x14ac:dyDescent="0.25">
      <c r="A2974">
        <f>'Input Volunteers'!A2977</f>
        <v>0</v>
      </c>
    </row>
    <row r="2975" spans="1:1" x14ac:dyDescent="0.25">
      <c r="A2975">
        <f>'Input Volunteers'!A2978</f>
        <v>0</v>
      </c>
    </row>
    <row r="2976" spans="1:1" x14ac:dyDescent="0.25">
      <c r="A2976">
        <f>'Input Volunteers'!A2979</f>
        <v>0</v>
      </c>
    </row>
    <row r="2977" spans="1:1" x14ac:dyDescent="0.25">
      <c r="A2977">
        <f>'Input Volunteers'!A2980</f>
        <v>0</v>
      </c>
    </row>
    <row r="2978" spans="1:1" x14ac:dyDescent="0.25">
      <c r="A2978">
        <f>'Input Volunteers'!A2981</f>
        <v>0</v>
      </c>
    </row>
    <row r="2979" spans="1:1" x14ac:dyDescent="0.25">
      <c r="A2979">
        <f>'Input Volunteers'!A2982</f>
        <v>0</v>
      </c>
    </row>
    <row r="2980" spans="1:1" x14ac:dyDescent="0.25">
      <c r="A2980">
        <f>'Input Volunteers'!A2983</f>
        <v>0</v>
      </c>
    </row>
    <row r="2981" spans="1:1" x14ac:dyDescent="0.25">
      <c r="A2981">
        <f>'Input Volunteers'!A2984</f>
        <v>0</v>
      </c>
    </row>
    <row r="2982" spans="1:1" x14ac:dyDescent="0.25">
      <c r="A2982">
        <f>'Input Volunteers'!A2985</f>
        <v>0</v>
      </c>
    </row>
    <row r="2983" spans="1:1" x14ac:dyDescent="0.25">
      <c r="A2983">
        <f>'Input Volunteers'!A2986</f>
        <v>0</v>
      </c>
    </row>
    <row r="2984" spans="1:1" x14ac:dyDescent="0.25">
      <c r="A2984">
        <f>'Input Volunteers'!A2987</f>
        <v>0</v>
      </c>
    </row>
    <row r="2985" spans="1:1" x14ac:dyDescent="0.25">
      <c r="A2985">
        <f>'Input Volunteers'!A2988</f>
        <v>0</v>
      </c>
    </row>
    <row r="2986" spans="1:1" x14ac:dyDescent="0.25">
      <c r="A2986">
        <f>'Input Volunteers'!A2989</f>
        <v>0</v>
      </c>
    </row>
    <row r="2987" spans="1:1" x14ac:dyDescent="0.25">
      <c r="A2987">
        <f>'Input Volunteers'!A2990</f>
        <v>0</v>
      </c>
    </row>
    <row r="2988" spans="1:1" x14ac:dyDescent="0.25">
      <c r="A2988">
        <f>'Input Volunteers'!A2991</f>
        <v>0</v>
      </c>
    </row>
    <row r="2989" spans="1:1" x14ac:dyDescent="0.25">
      <c r="A2989">
        <f>'Input Volunteers'!A2992</f>
        <v>0</v>
      </c>
    </row>
    <row r="2990" spans="1:1" x14ac:dyDescent="0.25">
      <c r="A2990">
        <f>'Input Volunteers'!A2993</f>
        <v>0</v>
      </c>
    </row>
    <row r="2991" spans="1:1" x14ac:dyDescent="0.25">
      <c r="A2991">
        <f>'Input Volunteers'!A2994</f>
        <v>0</v>
      </c>
    </row>
    <row r="2992" spans="1:1" x14ac:dyDescent="0.25">
      <c r="A2992">
        <f>'Input Volunteers'!A2995</f>
        <v>0</v>
      </c>
    </row>
    <row r="2993" spans="1:1" x14ac:dyDescent="0.25">
      <c r="A2993">
        <f>'Input Volunteers'!A2996</f>
        <v>0</v>
      </c>
    </row>
    <row r="2994" spans="1:1" x14ac:dyDescent="0.25">
      <c r="A2994">
        <f>'Input Volunteers'!A2997</f>
        <v>0</v>
      </c>
    </row>
    <row r="2995" spans="1:1" x14ac:dyDescent="0.25">
      <c r="A2995">
        <f>'Input Volunteers'!A2998</f>
        <v>0</v>
      </c>
    </row>
    <row r="2996" spans="1:1" x14ac:dyDescent="0.25">
      <c r="A2996">
        <f>'Input Volunteers'!A2999</f>
        <v>0</v>
      </c>
    </row>
    <row r="2997" spans="1:1" x14ac:dyDescent="0.25">
      <c r="A2997">
        <f>'Input Volunteers'!A3000</f>
        <v>0</v>
      </c>
    </row>
    <row r="2998" spans="1:1" x14ac:dyDescent="0.25">
      <c r="A2998">
        <f>'Input Volunteers'!A3001</f>
        <v>0</v>
      </c>
    </row>
    <row r="2999" spans="1:1" x14ac:dyDescent="0.25">
      <c r="A2999">
        <f>'Input Volunteers'!A3002</f>
        <v>0</v>
      </c>
    </row>
    <row r="3000" spans="1:1" x14ac:dyDescent="0.25">
      <c r="A3000">
        <f>'Input Volunteers'!A3003</f>
        <v>0</v>
      </c>
    </row>
    <row r="3001" spans="1:1" x14ac:dyDescent="0.25">
      <c r="A3001">
        <f>'Input Volunteers'!A3004</f>
        <v>0</v>
      </c>
    </row>
    <row r="3002" spans="1:1" x14ac:dyDescent="0.25">
      <c r="A3002">
        <f>'Input Volunteers'!A3005</f>
        <v>0</v>
      </c>
    </row>
    <row r="3003" spans="1:1" x14ac:dyDescent="0.25">
      <c r="A3003">
        <f>'Input Volunteers'!A3006</f>
        <v>0</v>
      </c>
    </row>
    <row r="3004" spans="1:1" x14ac:dyDescent="0.25">
      <c r="A3004">
        <f>'Input Volunteers'!A3007</f>
        <v>0</v>
      </c>
    </row>
    <row r="3005" spans="1:1" x14ac:dyDescent="0.25">
      <c r="A3005">
        <f>'Input Volunteers'!A3008</f>
        <v>0</v>
      </c>
    </row>
    <row r="3006" spans="1:1" x14ac:dyDescent="0.25">
      <c r="A3006">
        <f>'Input Volunteers'!A3009</f>
        <v>0</v>
      </c>
    </row>
    <row r="3007" spans="1:1" x14ac:dyDescent="0.25">
      <c r="A3007">
        <f>'Input Volunteers'!A3010</f>
        <v>0</v>
      </c>
    </row>
    <row r="3008" spans="1:1" x14ac:dyDescent="0.25">
      <c r="A3008">
        <f>'Input Volunteers'!A3011</f>
        <v>0</v>
      </c>
    </row>
    <row r="3009" spans="1:1" x14ac:dyDescent="0.25">
      <c r="A3009">
        <f>'Input Volunteers'!A3012</f>
        <v>0</v>
      </c>
    </row>
    <row r="3010" spans="1:1" x14ac:dyDescent="0.25">
      <c r="A3010">
        <f>'Input Volunteers'!A3013</f>
        <v>0</v>
      </c>
    </row>
    <row r="3011" spans="1:1" x14ac:dyDescent="0.25">
      <c r="A3011">
        <f>'Input Volunteers'!A3014</f>
        <v>0</v>
      </c>
    </row>
    <row r="3012" spans="1:1" x14ac:dyDescent="0.25">
      <c r="A3012">
        <f>'Input Volunteers'!A3015</f>
        <v>0</v>
      </c>
    </row>
    <row r="3013" spans="1:1" x14ac:dyDescent="0.25">
      <c r="A3013">
        <f>'Input Volunteers'!A3016</f>
        <v>0</v>
      </c>
    </row>
    <row r="3014" spans="1:1" x14ac:dyDescent="0.25">
      <c r="A3014">
        <f>'Input Volunteers'!A3017</f>
        <v>0</v>
      </c>
    </row>
    <row r="3015" spans="1:1" x14ac:dyDescent="0.25">
      <c r="A3015">
        <f>'Input Volunteers'!A3018</f>
        <v>0</v>
      </c>
    </row>
    <row r="3016" spans="1:1" x14ac:dyDescent="0.25">
      <c r="A3016">
        <f>'Input Volunteers'!A3019</f>
        <v>0</v>
      </c>
    </row>
    <row r="3017" spans="1:1" x14ac:dyDescent="0.25">
      <c r="A3017">
        <f>'Input Volunteers'!A3020</f>
        <v>0</v>
      </c>
    </row>
    <row r="3018" spans="1:1" x14ac:dyDescent="0.25">
      <c r="A3018">
        <f>'Input Volunteers'!A3021</f>
        <v>0</v>
      </c>
    </row>
    <row r="3019" spans="1:1" x14ac:dyDescent="0.25">
      <c r="A3019">
        <f>'Input Volunteers'!A3022</f>
        <v>0</v>
      </c>
    </row>
    <row r="3020" spans="1:1" x14ac:dyDescent="0.25">
      <c r="A3020">
        <f>'Input Volunteers'!A3023</f>
        <v>0</v>
      </c>
    </row>
    <row r="3021" spans="1:1" x14ac:dyDescent="0.25">
      <c r="A3021">
        <f>'Input Volunteers'!A3024</f>
        <v>0</v>
      </c>
    </row>
    <row r="3022" spans="1:1" x14ac:dyDescent="0.25">
      <c r="A3022">
        <f>'Input Volunteers'!A3025</f>
        <v>0</v>
      </c>
    </row>
    <row r="3023" spans="1:1" x14ac:dyDescent="0.25">
      <c r="A3023">
        <f>'Input Volunteers'!A3026</f>
        <v>0</v>
      </c>
    </row>
    <row r="3024" spans="1:1" x14ac:dyDescent="0.25">
      <c r="A3024">
        <f>'Input Volunteers'!A3027</f>
        <v>0</v>
      </c>
    </row>
    <row r="3025" spans="1:1" x14ac:dyDescent="0.25">
      <c r="A3025">
        <f>'Input Volunteers'!A3028</f>
        <v>0</v>
      </c>
    </row>
    <row r="3026" spans="1:1" x14ac:dyDescent="0.25">
      <c r="A3026">
        <f>'Input Volunteers'!A3029</f>
        <v>0</v>
      </c>
    </row>
    <row r="3027" spans="1:1" x14ac:dyDescent="0.25">
      <c r="A3027">
        <f>'Input Volunteers'!A3030</f>
        <v>0</v>
      </c>
    </row>
    <row r="3028" spans="1:1" x14ac:dyDescent="0.25">
      <c r="A3028">
        <f>'Input Volunteers'!A3031</f>
        <v>0</v>
      </c>
    </row>
    <row r="3029" spans="1:1" x14ac:dyDescent="0.25">
      <c r="A3029">
        <f>'Input Volunteers'!A3032</f>
        <v>0</v>
      </c>
    </row>
    <row r="3030" spans="1:1" x14ac:dyDescent="0.25">
      <c r="A3030">
        <f>'Input Volunteers'!A3033</f>
        <v>0</v>
      </c>
    </row>
    <row r="3031" spans="1:1" x14ac:dyDescent="0.25">
      <c r="A3031">
        <f>'Input Volunteers'!A3034</f>
        <v>0</v>
      </c>
    </row>
    <row r="3032" spans="1:1" x14ac:dyDescent="0.25">
      <c r="A3032">
        <f>'Input Volunteers'!A3035</f>
        <v>0</v>
      </c>
    </row>
    <row r="3033" spans="1:1" x14ac:dyDescent="0.25">
      <c r="A3033">
        <f>'Input Volunteers'!A3036</f>
        <v>0</v>
      </c>
    </row>
    <row r="3034" spans="1:1" x14ac:dyDescent="0.25">
      <c r="A3034">
        <f>'Input Volunteers'!A3037</f>
        <v>0</v>
      </c>
    </row>
    <row r="3035" spans="1:1" x14ac:dyDescent="0.25">
      <c r="A3035">
        <f>'Input Volunteers'!A3038</f>
        <v>0</v>
      </c>
    </row>
    <row r="3036" spans="1:1" x14ac:dyDescent="0.25">
      <c r="A3036">
        <f>'Input Volunteers'!A3039</f>
        <v>0</v>
      </c>
    </row>
    <row r="3037" spans="1:1" x14ac:dyDescent="0.25">
      <c r="A3037">
        <f>'Input Volunteers'!A3040</f>
        <v>0</v>
      </c>
    </row>
    <row r="3038" spans="1:1" x14ac:dyDescent="0.25">
      <c r="A3038">
        <f>'Input Volunteers'!A3041</f>
        <v>0</v>
      </c>
    </row>
    <row r="3039" spans="1:1" x14ac:dyDescent="0.25">
      <c r="A3039">
        <f>'Input Volunteers'!A3042</f>
        <v>0</v>
      </c>
    </row>
    <row r="3040" spans="1:1" x14ac:dyDescent="0.25">
      <c r="A3040">
        <f>'Input Volunteers'!A3043</f>
        <v>0</v>
      </c>
    </row>
    <row r="3041" spans="1:1" x14ac:dyDescent="0.25">
      <c r="A3041">
        <f>'Input Volunteers'!A3044</f>
        <v>0</v>
      </c>
    </row>
    <row r="3042" spans="1:1" x14ac:dyDescent="0.25">
      <c r="A3042">
        <f>'Input Volunteers'!A3045</f>
        <v>0</v>
      </c>
    </row>
    <row r="3043" spans="1:1" x14ac:dyDescent="0.25">
      <c r="A3043">
        <f>'Input Volunteers'!A3046</f>
        <v>0</v>
      </c>
    </row>
    <row r="3044" spans="1:1" x14ac:dyDescent="0.25">
      <c r="A3044">
        <f>'Input Volunteers'!A3047</f>
        <v>0</v>
      </c>
    </row>
    <row r="3045" spans="1:1" x14ac:dyDescent="0.25">
      <c r="A3045">
        <f>'Input Volunteers'!A3048</f>
        <v>0</v>
      </c>
    </row>
    <row r="3046" spans="1:1" x14ac:dyDescent="0.25">
      <c r="A3046">
        <f>'Input Volunteers'!A3049</f>
        <v>0</v>
      </c>
    </row>
    <row r="3047" spans="1:1" x14ac:dyDescent="0.25">
      <c r="A3047">
        <f>'Input Volunteers'!A3050</f>
        <v>0</v>
      </c>
    </row>
    <row r="3048" spans="1:1" x14ac:dyDescent="0.25">
      <c r="A3048">
        <f>'Input Volunteers'!A3051</f>
        <v>0</v>
      </c>
    </row>
    <row r="3049" spans="1:1" x14ac:dyDescent="0.25">
      <c r="A3049">
        <f>'Input Volunteers'!A3052</f>
        <v>0</v>
      </c>
    </row>
    <row r="3050" spans="1:1" x14ac:dyDescent="0.25">
      <c r="A3050">
        <f>'Input Volunteers'!A3053</f>
        <v>0</v>
      </c>
    </row>
    <row r="3051" spans="1:1" x14ac:dyDescent="0.25">
      <c r="A3051">
        <f>'Input Volunteers'!A3054</f>
        <v>0</v>
      </c>
    </row>
    <row r="3052" spans="1:1" x14ac:dyDescent="0.25">
      <c r="A3052">
        <f>'Input Volunteers'!A3055</f>
        <v>0</v>
      </c>
    </row>
    <row r="3053" spans="1:1" x14ac:dyDescent="0.25">
      <c r="A3053">
        <f>'Input Volunteers'!A3056</f>
        <v>0</v>
      </c>
    </row>
    <row r="3054" spans="1:1" x14ac:dyDescent="0.25">
      <c r="A3054">
        <f>'Input Volunteers'!A3057</f>
        <v>0</v>
      </c>
    </row>
    <row r="3055" spans="1:1" x14ac:dyDescent="0.25">
      <c r="A3055">
        <f>'Input Volunteers'!A3058</f>
        <v>0</v>
      </c>
    </row>
    <row r="3056" spans="1:1" x14ac:dyDescent="0.25">
      <c r="A3056">
        <f>'Input Volunteers'!A3059</f>
        <v>0</v>
      </c>
    </row>
    <row r="3057" spans="1:1" x14ac:dyDescent="0.25">
      <c r="A3057">
        <f>'Input Volunteers'!A3060</f>
        <v>0</v>
      </c>
    </row>
    <row r="3058" spans="1:1" x14ac:dyDescent="0.25">
      <c r="A3058">
        <f>'Input Volunteers'!A3061</f>
        <v>0</v>
      </c>
    </row>
    <row r="3059" spans="1:1" x14ac:dyDescent="0.25">
      <c r="A3059">
        <f>'Input Volunteers'!A3062</f>
        <v>0</v>
      </c>
    </row>
    <row r="3060" spans="1:1" x14ac:dyDescent="0.25">
      <c r="A3060">
        <f>'Input Volunteers'!A3063</f>
        <v>0</v>
      </c>
    </row>
    <row r="3061" spans="1:1" x14ac:dyDescent="0.25">
      <c r="A3061">
        <f>'Input Volunteers'!A3064</f>
        <v>0</v>
      </c>
    </row>
    <row r="3062" spans="1:1" x14ac:dyDescent="0.25">
      <c r="A3062">
        <f>'Input Volunteers'!A3065</f>
        <v>0</v>
      </c>
    </row>
    <row r="3063" spans="1:1" x14ac:dyDescent="0.25">
      <c r="A3063">
        <f>'Input Volunteers'!A3066</f>
        <v>0</v>
      </c>
    </row>
    <row r="3064" spans="1:1" x14ac:dyDescent="0.25">
      <c r="A3064">
        <f>'Input Volunteers'!A3067</f>
        <v>0</v>
      </c>
    </row>
    <row r="3065" spans="1:1" x14ac:dyDescent="0.25">
      <c r="A3065">
        <f>'Input Volunteers'!A3068</f>
        <v>0</v>
      </c>
    </row>
    <row r="3066" spans="1:1" x14ac:dyDescent="0.25">
      <c r="A3066">
        <f>'Input Volunteers'!A3069</f>
        <v>0</v>
      </c>
    </row>
    <row r="3067" spans="1:1" x14ac:dyDescent="0.25">
      <c r="A3067">
        <f>'Input Volunteers'!A3070</f>
        <v>0</v>
      </c>
    </row>
    <row r="3068" spans="1:1" x14ac:dyDescent="0.25">
      <c r="A3068">
        <f>'Input Volunteers'!A3071</f>
        <v>0</v>
      </c>
    </row>
    <row r="3069" spans="1:1" x14ac:dyDescent="0.25">
      <c r="A3069">
        <f>'Input Volunteers'!A3072</f>
        <v>0</v>
      </c>
    </row>
    <row r="3070" spans="1:1" x14ac:dyDescent="0.25">
      <c r="A3070">
        <f>'Input Volunteers'!A3073</f>
        <v>0</v>
      </c>
    </row>
    <row r="3071" spans="1:1" x14ac:dyDescent="0.25">
      <c r="A3071">
        <f>'Input Volunteers'!A3074</f>
        <v>0</v>
      </c>
    </row>
    <row r="3072" spans="1:1" x14ac:dyDescent="0.25">
      <c r="A3072">
        <f>'Input Volunteers'!A3075</f>
        <v>0</v>
      </c>
    </row>
    <row r="3073" spans="1:1" x14ac:dyDescent="0.25">
      <c r="A3073">
        <f>'Input Volunteers'!A3076</f>
        <v>0</v>
      </c>
    </row>
    <row r="3074" spans="1:1" x14ac:dyDescent="0.25">
      <c r="A3074">
        <f>'Input Volunteers'!A3077</f>
        <v>0</v>
      </c>
    </row>
    <row r="3075" spans="1:1" x14ac:dyDescent="0.25">
      <c r="A3075">
        <f>'Input Volunteers'!A3078</f>
        <v>0</v>
      </c>
    </row>
    <row r="3076" spans="1:1" x14ac:dyDescent="0.25">
      <c r="A3076">
        <f>'Input Volunteers'!A3079</f>
        <v>0</v>
      </c>
    </row>
    <row r="3077" spans="1:1" x14ac:dyDescent="0.25">
      <c r="A3077">
        <f>'Input Volunteers'!A3080</f>
        <v>0</v>
      </c>
    </row>
    <row r="3078" spans="1:1" x14ac:dyDescent="0.25">
      <c r="A3078">
        <f>'Input Volunteers'!A3081</f>
        <v>0</v>
      </c>
    </row>
    <row r="3079" spans="1:1" x14ac:dyDescent="0.25">
      <c r="A3079">
        <f>'Input Volunteers'!A3082</f>
        <v>0</v>
      </c>
    </row>
    <row r="3080" spans="1:1" x14ac:dyDescent="0.25">
      <c r="A3080">
        <f>'Input Volunteers'!A3083</f>
        <v>0</v>
      </c>
    </row>
    <row r="3081" spans="1:1" x14ac:dyDescent="0.25">
      <c r="A3081">
        <f>'Input Volunteers'!A3084</f>
        <v>0</v>
      </c>
    </row>
    <row r="3082" spans="1:1" x14ac:dyDescent="0.25">
      <c r="A3082">
        <f>'Input Volunteers'!A3085</f>
        <v>0</v>
      </c>
    </row>
    <row r="3083" spans="1:1" x14ac:dyDescent="0.25">
      <c r="A3083">
        <f>'Input Volunteers'!A3086</f>
        <v>0</v>
      </c>
    </row>
    <row r="3084" spans="1:1" x14ac:dyDescent="0.25">
      <c r="A3084">
        <f>'Input Volunteers'!A3087</f>
        <v>0</v>
      </c>
    </row>
    <row r="3085" spans="1:1" x14ac:dyDescent="0.25">
      <c r="A3085">
        <f>'Input Volunteers'!A3088</f>
        <v>0</v>
      </c>
    </row>
    <row r="3086" spans="1:1" x14ac:dyDescent="0.25">
      <c r="A3086">
        <f>'Input Volunteers'!A3089</f>
        <v>0</v>
      </c>
    </row>
    <row r="3087" spans="1:1" x14ac:dyDescent="0.25">
      <c r="A3087">
        <f>'Input Volunteers'!A3090</f>
        <v>0</v>
      </c>
    </row>
    <row r="3088" spans="1:1" x14ac:dyDescent="0.25">
      <c r="A3088">
        <f>'Input Volunteers'!A3091</f>
        <v>0</v>
      </c>
    </row>
    <row r="3089" spans="1:1" x14ac:dyDescent="0.25">
      <c r="A3089">
        <f>'Input Volunteers'!A3092</f>
        <v>0</v>
      </c>
    </row>
    <row r="3090" spans="1:1" x14ac:dyDescent="0.25">
      <c r="A3090">
        <f>'Input Volunteers'!A3093</f>
        <v>0</v>
      </c>
    </row>
    <row r="3091" spans="1:1" x14ac:dyDescent="0.25">
      <c r="A3091">
        <f>'Input Volunteers'!A3094</f>
        <v>0</v>
      </c>
    </row>
    <row r="3092" spans="1:1" x14ac:dyDescent="0.25">
      <c r="A3092">
        <f>'Input Volunteers'!A3095</f>
        <v>0</v>
      </c>
    </row>
    <row r="3093" spans="1:1" x14ac:dyDescent="0.25">
      <c r="A3093">
        <f>'Input Volunteers'!A3096</f>
        <v>0</v>
      </c>
    </row>
    <row r="3094" spans="1:1" x14ac:dyDescent="0.25">
      <c r="A3094">
        <f>'Input Volunteers'!A3097</f>
        <v>0</v>
      </c>
    </row>
    <row r="3095" spans="1:1" x14ac:dyDescent="0.25">
      <c r="A3095">
        <f>'Input Volunteers'!A3098</f>
        <v>0</v>
      </c>
    </row>
    <row r="3096" spans="1:1" x14ac:dyDescent="0.25">
      <c r="A3096">
        <f>'Input Volunteers'!A3099</f>
        <v>0</v>
      </c>
    </row>
    <row r="3097" spans="1:1" x14ac:dyDescent="0.25">
      <c r="A3097">
        <f>'Input Volunteers'!A3100</f>
        <v>0</v>
      </c>
    </row>
    <row r="3098" spans="1:1" x14ac:dyDescent="0.25">
      <c r="A3098">
        <f>'Input Volunteers'!A3101</f>
        <v>0</v>
      </c>
    </row>
    <row r="3099" spans="1:1" x14ac:dyDescent="0.25">
      <c r="A3099">
        <f>'Input Volunteers'!A3102</f>
        <v>0</v>
      </c>
    </row>
    <row r="3100" spans="1:1" x14ac:dyDescent="0.25">
      <c r="A3100">
        <f>'Input Volunteers'!A3103</f>
        <v>0</v>
      </c>
    </row>
    <row r="3101" spans="1:1" x14ac:dyDescent="0.25">
      <c r="A3101">
        <f>'Input Volunteers'!A3104</f>
        <v>0</v>
      </c>
    </row>
    <row r="3102" spans="1:1" x14ac:dyDescent="0.25">
      <c r="A3102">
        <f>'Input Volunteers'!A3105</f>
        <v>0</v>
      </c>
    </row>
    <row r="3103" spans="1:1" x14ac:dyDescent="0.25">
      <c r="A3103">
        <f>'Input Volunteers'!A3106</f>
        <v>0</v>
      </c>
    </row>
    <row r="3104" spans="1:1" x14ac:dyDescent="0.25">
      <c r="A3104">
        <f>'Input Volunteers'!A3107</f>
        <v>0</v>
      </c>
    </row>
    <row r="3105" spans="1:1" x14ac:dyDescent="0.25">
      <c r="A3105">
        <f>'Input Volunteers'!A3108</f>
        <v>0</v>
      </c>
    </row>
    <row r="3106" spans="1:1" x14ac:dyDescent="0.25">
      <c r="A3106">
        <f>'Input Volunteers'!A3109</f>
        <v>0</v>
      </c>
    </row>
    <row r="3107" spans="1:1" x14ac:dyDescent="0.25">
      <c r="A3107">
        <f>'Input Volunteers'!A3110</f>
        <v>0</v>
      </c>
    </row>
    <row r="3108" spans="1:1" x14ac:dyDescent="0.25">
      <c r="A3108">
        <f>'Input Volunteers'!A3111</f>
        <v>0</v>
      </c>
    </row>
    <row r="3109" spans="1:1" x14ac:dyDescent="0.25">
      <c r="A3109">
        <f>'Input Volunteers'!A3112</f>
        <v>0</v>
      </c>
    </row>
    <row r="3110" spans="1:1" x14ac:dyDescent="0.25">
      <c r="A3110">
        <f>'Input Volunteers'!A3113</f>
        <v>0</v>
      </c>
    </row>
    <row r="3111" spans="1:1" x14ac:dyDescent="0.25">
      <c r="A3111">
        <f>'Input Volunteers'!A3114</f>
        <v>0</v>
      </c>
    </row>
    <row r="3112" spans="1:1" x14ac:dyDescent="0.25">
      <c r="A3112">
        <f>'Input Volunteers'!A3115</f>
        <v>0</v>
      </c>
    </row>
    <row r="3113" spans="1:1" x14ac:dyDescent="0.25">
      <c r="A3113">
        <f>'Input Volunteers'!A3116</f>
        <v>0</v>
      </c>
    </row>
    <row r="3114" spans="1:1" x14ac:dyDescent="0.25">
      <c r="A3114">
        <f>'Input Volunteers'!A3117</f>
        <v>0</v>
      </c>
    </row>
    <row r="3115" spans="1:1" x14ac:dyDescent="0.25">
      <c r="A3115">
        <f>'Input Volunteers'!A3118</f>
        <v>0</v>
      </c>
    </row>
    <row r="3116" spans="1:1" x14ac:dyDescent="0.25">
      <c r="A3116">
        <f>'Input Volunteers'!A3119</f>
        <v>0</v>
      </c>
    </row>
    <row r="3117" spans="1:1" x14ac:dyDescent="0.25">
      <c r="A3117">
        <f>'Input Volunteers'!A3120</f>
        <v>0</v>
      </c>
    </row>
    <row r="3118" spans="1:1" x14ac:dyDescent="0.25">
      <c r="A3118">
        <f>'Input Volunteers'!A3121</f>
        <v>0</v>
      </c>
    </row>
    <row r="3119" spans="1:1" x14ac:dyDescent="0.25">
      <c r="A3119">
        <f>'Input Volunteers'!A3122</f>
        <v>0</v>
      </c>
    </row>
    <row r="3120" spans="1:1" x14ac:dyDescent="0.25">
      <c r="A3120">
        <f>'Input Volunteers'!A3123</f>
        <v>0</v>
      </c>
    </row>
    <row r="3121" spans="1:1" x14ac:dyDescent="0.25">
      <c r="A3121">
        <f>'Input Volunteers'!A3124</f>
        <v>0</v>
      </c>
    </row>
    <row r="3122" spans="1:1" x14ac:dyDescent="0.25">
      <c r="A3122">
        <f>'Input Volunteers'!A3125</f>
        <v>0</v>
      </c>
    </row>
    <row r="3123" spans="1:1" x14ac:dyDescent="0.25">
      <c r="A3123">
        <f>'Input Volunteers'!A3126</f>
        <v>0</v>
      </c>
    </row>
    <row r="3124" spans="1:1" x14ac:dyDescent="0.25">
      <c r="A3124">
        <f>'Input Volunteers'!A3127</f>
        <v>0</v>
      </c>
    </row>
    <row r="3125" spans="1:1" x14ac:dyDescent="0.25">
      <c r="A3125">
        <f>'Input Volunteers'!A3128</f>
        <v>0</v>
      </c>
    </row>
    <row r="3126" spans="1:1" x14ac:dyDescent="0.25">
      <c r="A3126">
        <f>'Input Volunteers'!A3129</f>
        <v>0</v>
      </c>
    </row>
    <row r="3127" spans="1:1" x14ac:dyDescent="0.25">
      <c r="A3127">
        <f>'Input Volunteers'!A3130</f>
        <v>0</v>
      </c>
    </row>
    <row r="3128" spans="1:1" x14ac:dyDescent="0.25">
      <c r="A3128">
        <f>'Input Volunteers'!A3131</f>
        <v>0</v>
      </c>
    </row>
    <row r="3129" spans="1:1" x14ac:dyDescent="0.25">
      <c r="A3129">
        <f>'Input Volunteers'!A3132</f>
        <v>0</v>
      </c>
    </row>
    <row r="3130" spans="1:1" x14ac:dyDescent="0.25">
      <c r="A3130">
        <f>'Input Volunteers'!A3133</f>
        <v>0</v>
      </c>
    </row>
    <row r="3131" spans="1:1" x14ac:dyDescent="0.25">
      <c r="A3131">
        <f>'Input Volunteers'!A3134</f>
        <v>0</v>
      </c>
    </row>
    <row r="3132" spans="1:1" x14ac:dyDescent="0.25">
      <c r="A3132">
        <f>'Input Volunteers'!A3135</f>
        <v>0</v>
      </c>
    </row>
    <row r="3133" spans="1:1" x14ac:dyDescent="0.25">
      <c r="A3133">
        <f>'Input Volunteers'!A3136</f>
        <v>0</v>
      </c>
    </row>
    <row r="3134" spans="1:1" x14ac:dyDescent="0.25">
      <c r="A3134">
        <f>'Input Volunteers'!A3137</f>
        <v>0</v>
      </c>
    </row>
    <row r="3135" spans="1:1" x14ac:dyDescent="0.25">
      <c r="A3135">
        <f>'Input Volunteers'!A3138</f>
        <v>0</v>
      </c>
    </row>
    <row r="3136" spans="1:1" x14ac:dyDescent="0.25">
      <c r="A3136">
        <f>'Input Volunteers'!A3139</f>
        <v>0</v>
      </c>
    </row>
    <row r="3137" spans="1:1" x14ac:dyDescent="0.25">
      <c r="A3137">
        <f>'Input Volunteers'!A3140</f>
        <v>0</v>
      </c>
    </row>
    <row r="3138" spans="1:1" x14ac:dyDescent="0.25">
      <c r="A3138">
        <f>'Input Volunteers'!A3141</f>
        <v>0</v>
      </c>
    </row>
    <row r="3139" spans="1:1" x14ac:dyDescent="0.25">
      <c r="A3139">
        <f>'Input Volunteers'!A3142</f>
        <v>0</v>
      </c>
    </row>
    <row r="3140" spans="1:1" x14ac:dyDescent="0.25">
      <c r="A3140">
        <f>'Input Volunteers'!A3143</f>
        <v>0</v>
      </c>
    </row>
    <row r="3141" spans="1:1" x14ac:dyDescent="0.25">
      <c r="A3141">
        <f>'Input Volunteers'!A3144</f>
        <v>0</v>
      </c>
    </row>
    <row r="3142" spans="1:1" x14ac:dyDescent="0.25">
      <c r="A3142">
        <f>'Input Volunteers'!A3145</f>
        <v>0</v>
      </c>
    </row>
    <row r="3143" spans="1:1" x14ac:dyDescent="0.25">
      <c r="A3143">
        <f>'Input Volunteers'!A3146</f>
        <v>0</v>
      </c>
    </row>
    <row r="3144" spans="1:1" x14ac:dyDescent="0.25">
      <c r="A3144">
        <f>'Input Volunteers'!A3147</f>
        <v>0</v>
      </c>
    </row>
    <row r="3145" spans="1:1" x14ac:dyDescent="0.25">
      <c r="A3145">
        <f>'Input Volunteers'!A3148</f>
        <v>0</v>
      </c>
    </row>
    <row r="3146" spans="1:1" x14ac:dyDescent="0.25">
      <c r="A3146">
        <f>'Input Volunteers'!A3149</f>
        <v>0</v>
      </c>
    </row>
    <row r="3147" spans="1:1" x14ac:dyDescent="0.25">
      <c r="A3147">
        <f>'Input Volunteers'!A3150</f>
        <v>0</v>
      </c>
    </row>
    <row r="3148" spans="1:1" x14ac:dyDescent="0.25">
      <c r="A3148">
        <f>'Input Volunteers'!A3151</f>
        <v>0</v>
      </c>
    </row>
    <row r="3149" spans="1:1" x14ac:dyDescent="0.25">
      <c r="A3149">
        <f>'Input Volunteers'!A3152</f>
        <v>0</v>
      </c>
    </row>
    <row r="3150" spans="1:1" x14ac:dyDescent="0.25">
      <c r="A3150">
        <f>'Input Volunteers'!A3153</f>
        <v>0</v>
      </c>
    </row>
    <row r="3151" spans="1:1" x14ac:dyDescent="0.25">
      <c r="A3151">
        <f>'Input Volunteers'!A3154</f>
        <v>0</v>
      </c>
    </row>
    <row r="3152" spans="1:1" x14ac:dyDescent="0.25">
      <c r="A3152">
        <f>'Input Volunteers'!A3155</f>
        <v>0</v>
      </c>
    </row>
    <row r="3153" spans="1:1" x14ac:dyDescent="0.25">
      <c r="A3153">
        <f>'Input Volunteers'!A3156</f>
        <v>0</v>
      </c>
    </row>
    <row r="3154" spans="1:1" x14ac:dyDescent="0.25">
      <c r="A3154">
        <f>'Input Volunteers'!A3157</f>
        <v>0</v>
      </c>
    </row>
    <row r="3155" spans="1:1" x14ac:dyDescent="0.25">
      <c r="A3155">
        <f>'Input Volunteers'!A3158</f>
        <v>0</v>
      </c>
    </row>
    <row r="3156" spans="1:1" x14ac:dyDescent="0.25">
      <c r="A3156">
        <f>'Input Volunteers'!A3159</f>
        <v>0</v>
      </c>
    </row>
    <row r="3157" spans="1:1" x14ac:dyDescent="0.25">
      <c r="A3157">
        <f>'Input Volunteers'!A3160</f>
        <v>0</v>
      </c>
    </row>
    <row r="3158" spans="1:1" x14ac:dyDescent="0.25">
      <c r="A3158">
        <f>'Input Volunteers'!A3161</f>
        <v>0</v>
      </c>
    </row>
    <row r="3159" spans="1:1" x14ac:dyDescent="0.25">
      <c r="A3159">
        <f>'Input Volunteers'!A3162</f>
        <v>0</v>
      </c>
    </row>
    <row r="3160" spans="1:1" x14ac:dyDescent="0.25">
      <c r="A3160">
        <f>'Input Volunteers'!A3163</f>
        <v>0</v>
      </c>
    </row>
    <row r="3161" spans="1:1" x14ac:dyDescent="0.25">
      <c r="A3161">
        <f>'Input Volunteers'!A3164</f>
        <v>0</v>
      </c>
    </row>
    <row r="3162" spans="1:1" x14ac:dyDescent="0.25">
      <c r="A3162">
        <f>'Input Volunteers'!A3165</f>
        <v>0</v>
      </c>
    </row>
    <row r="3163" spans="1:1" x14ac:dyDescent="0.25">
      <c r="A3163">
        <f>'Input Volunteers'!A3166</f>
        <v>0</v>
      </c>
    </row>
    <row r="3164" spans="1:1" x14ac:dyDescent="0.25">
      <c r="A3164">
        <f>'Input Volunteers'!A3167</f>
        <v>0</v>
      </c>
    </row>
    <row r="3165" spans="1:1" x14ac:dyDescent="0.25">
      <c r="A3165">
        <f>'Input Volunteers'!A3168</f>
        <v>0</v>
      </c>
    </row>
    <row r="3166" spans="1:1" x14ac:dyDescent="0.25">
      <c r="A3166">
        <f>'Input Volunteers'!A3169</f>
        <v>0</v>
      </c>
    </row>
    <row r="3167" spans="1:1" x14ac:dyDescent="0.25">
      <c r="A3167">
        <f>'Input Volunteers'!A3170</f>
        <v>0</v>
      </c>
    </row>
    <row r="3168" spans="1:1" x14ac:dyDescent="0.25">
      <c r="A3168">
        <f>'Input Volunteers'!A3171</f>
        <v>0</v>
      </c>
    </row>
    <row r="3169" spans="1:1" x14ac:dyDescent="0.25">
      <c r="A3169">
        <f>'Input Volunteers'!A3172</f>
        <v>0</v>
      </c>
    </row>
    <row r="3170" spans="1:1" x14ac:dyDescent="0.25">
      <c r="A3170">
        <f>'Input Volunteers'!A3173</f>
        <v>0</v>
      </c>
    </row>
    <row r="3171" spans="1:1" x14ac:dyDescent="0.25">
      <c r="A3171">
        <f>'Input Volunteers'!A3174</f>
        <v>0</v>
      </c>
    </row>
    <row r="3172" spans="1:1" x14ac:dyDescent="0.25">
      <c r="A3172">
        <f>'Input Volunteers'!A3175</f>
        <v>0</v>
      </c>
    </row>
    <row r="3173" spans="1:1" x14ac:dyDescent="0.25">
      <c r="A3173">
        <f>'Input Volunteers'!A3176</f>
        <v>0</v>
      </c>
    </row>
    <row r="3174" spans="1:1" x14ac:dyDescent="0.25">
      <c r="A3174">
        <f>'Input Volunteers'!A3177</f>
        <v>0</v>
      </c>
    </row>
    <row r="3175" spans="1:1" x14ac:dyDescent="0.25">
      <c r="A3175">
        <f>'Input Volunteers'!A3178</f>
        <v>0</v>
      </c>
    </row>
    <row r="3176" spans="1:1" x14ac:dyDescent="0.25">
      <c r="A3176">
        <f>'Input Volunteers'!A3179</f>
        <v>0</v>
      </c>
    </row>
    <row r="3177" spans="1:1" x14ac:dyDescent="0.25">
      <c r="A3177">
        <f>'Input Volunteers'!A3180</f>
        <v>0</v>
      </c>
    </row>
    <row r="3178" spans="1:1" x14ac:dyDescent="0.25">
      <c r="A3178">
        <f>'Input Volunteers'!A3181</f>
        <v>0</v>
      </c>
    </row>
    <row r="3179" spans="1:1" x14ac:dyDescent="0.25">
      <c r="A3179">
        <f>'Input Volunteers'!A3182</f>
        <v>0</v>
      </c>
    </row>
    <row r="3180" spans="1:1" x14ac:dyDescent="0.25">
      <c r="A3180">
        <f>'Input Volunteers'!A3183</f>
        <v>0</v>
      </c>
    </row>
    <row r="3181" spans="1:1" x14ac:dyDescent="0.25">
      <c r="A3181">
        <f>'Input Volunteers'!A3184</f>
        <v>0</v>
      </c>
    </row>
    <row r="3182" spans="1:1" x14ac:dyDescent="0.25">
      <c r="A3182">
        <f>'Input Volunteers'!A3185</f>
        <v>0</v>
      </c>
    </row>
    <row r="3183" spans="1:1" x14ac:dyDescent="0.25">
      <c r="A3183">
        <f>'Input Volunteers'!A3186</f>
        <v>0</v>
      </c>
    </row>
    <row r="3184" spans="1:1" x14ac:dyDescent="0.25">
      <c r="A3184">
        <f>'Input Volunteers'!A3187</f>
        <v>0</v>
      </c>
    </row>
    <row r="3185" spans="1:1" x14ac:dyDescent="0.25">
      <c r="A3185">
        <f>'Input Volunteers'!A3188</f>
        <v>0</v>
      </c>
    </row>
    <row r="3186" spans="1:1" x14ac:dyDescent="0.25">
      <c r="A3186">
        <f>'Input Volunteers'!A3189</f>
        <v>0</v>
      </c>
    </row>
    <row r="3187" spans="1:1" x14ac:dyDescent="0.25">
      <c r="A3187">
        <f>'Input Volunteers'!A3190</f>
        <v>0</v>
      </c>
    </row>
    <row r="3188" spans="1:1" x14ac:dyDescent="0.25">
      <c r="A3188">
        <f>'Input Volunteers'!A3191</f>
        <v>0</v>
      </c>
    </row>
    <row r="3189" spans="1:1" x14ac:dyDescent="0.25">
      <c r="A3189">
        <f>'Input Volunteers'!A3192</f>
        <v>0</v>
      </c>
    </row>
    <row r="3190" spans="1:1" x14ac:dyDescent="0.25">
      <c r="A3190">
        <f>'Input Volunteers'!A3193</f>
        <v>0</v>
      </c>
    </row>
    <row r="3191" spans="1:1" x14ac:dyDescent="0.25">
      <c r="A3191">
        <f>'Input Volunteers'!A3194</f>
        <v>0</v>
      </c>
    </row>
    <row r="3192" spans="1:1" x14ac:dyDescent="0.25">
      <c r="A3192">
        <f>'Input Volunteers'!A3195</f>
        <v>0</v>
      </c>
    </row>
    <row r="3193" spans="1:1" x14ac:dyDescent="0.25">
      <c r="A3193">
        <f>'Input Volunteers'!A3196</f>
        <v>0</v>
      </c>
    </row>
    <row r="3194" spans="1:1" x14ac:dyDescent="0.25">
      <c r="A3194">
        <f>'Input Volunteers'!A3197</f>
        <v>0</v>
      </c>
    </row>
    <row r="3195" spans="1:1" x14ac:dyDescent="0.25">
      <c r="A3195">
        <f>'Input Volunteers'!A3198</f>
        <v>0</v>
      </c>
    </row>
    <row r="3196" spans="1:1" x14ac:dyDescent="0.25">
      <c r="A3196">
        <f>'Input Volunteers'!A3199</f>
        <v>0</v>
      </c>
    </row>
    <row r="3197" spans="1:1" x14ac:dyDescent="0.25">
      <c r="A3197">
        <f>'Input Volunteers'!A3200</f>
        <v>0</v>
      </c>
    </row>
    <row r="3198" spans="1:1" x14ac:dyDescent="0.25">
      <c r="A3198">
        <f>'Input Volunteers'!A3201</f>
        <v>0</v>
      </c>
    </row>
    <row r="3199" spans="1:1" x14ac:dyDescent="0.25">
      <c r="A3199">
        <f>'Input Volunteers'!A3202</f>
        <v>0</v>
      </c>
    </row>
    <row r="3200" spans="1:1" x14ac:dyDescent="0.25">
      <c r="A3200">
        <f>'Input Volunteers'!A3203</f>
        <v>0</v>
      </c>
    </row>
    <row r="3201" spans="1:1" x14ac:dyDescent="0.25">
      <c r="A3201">
        <f>'Input Volunteers'!A3204</f>
        <v>0</v>
      </c>
    </row>
    <row r="3202" spans="1:1" x14ac:dyDescent="0.25">
      <c r="A3202">
        <f>'Input Volunteers'!A3205</f>
        <v>0</v>
      </c>
    </row>
    <row r="3203" spans="1:1" x14ac:dyDescent="0.25">
      <c r="A3203">
        <f>'Input Volunteers'!A3206</f>
        <v>0</v>
      </c>
    </row>
    <row r="3204" spans="1:1" x14ac:dyDescent="0.25">
      <c r="A3204">
        <f>'Input Volunteers'!A3207</f>
        <v>0</v>
      </c>
    </row>
    <row r="3205" spans="1:1" x14ac:dyDescent="0.25">
      <c r="A3205">
        <f>'Input Volunteers'!A3208</f>
        <v>0</v>
      </c>
    </row>
    <row r="3206" spans="1:1" x14ac:dyDescent="0.25">
      <c r="A3206">
        <f>'Input Volunteers'!A3209</f>
        <v>0</v>
      </c>
    </row>
    <row r="3207" spans="1:1" x14ac:dyDescent="0.25">
      <c r="A3207">
        <f>'Input Volunteers'!A3210</f>
        <v>0</v>
      </c>
    </row>
    <row r="3208" spans="1:1" x14ac:dyDescent="0.25">
      <c r="A3208">
        <f>'Input Volunteers'!A3211</f>
        <v>0</v>
      </c>
    </row>
    <row r="3209" spans="1:1" x14ac:dyDescent="0.25">
      <c r="A3209">
        <f>'Input Volunteers'!A3212</f>
        <v>0</v>
      </c>
    </row>
    <row r="3210" spans="1:1" x14ac:dyDescent="0.25">
      <c r="A3210">
        <f>'Input Volunteers'!A3213</f>
        <v>0</v>
      </c>
    </row>
    <row r="3211" spans="1:1" x14ac:dyDescent="0.25">
      <c r="A3211">
        <f>'Input Volunteers'!A3214</f>
        <v>0</v>
      </c>
    </row>
    <row r="3212" spans="1:1" x14ac:dyDescent="0.25">
      <c r="A3212">
        <f>'Input Volunteers'!A3215</f>
        <v>0</v>
      </c>
    </row>
    <row r="3213" spans="1:1" x14ac:dyDescent="0.25">
      <c r="A3213">
        <f>'Input Volunteers'!A3216</f>
        <v>0</v>
      </c>
    </row>
    <row r="3214" spans="1:1" x14ac:dyDescent="0.25">
      <c r="A3214">
        <f>'Input Volunteers'!A3217</f>
        <v>0</v>
      </c>
    </row>
    <row r="3215" spans="1:1" x14ac:dyDescent="0.25">
      <c r="A3215">
        <f>'Input Volunteers'!A3218</f>
        <v>0</v>
      </c>
    </row>
    <row r="3216" spans="1:1" x14ac:dyDescent="0.25">
      <c r="A3216">
        <f>'Input Volunteers'!A3219</f>
        <v>0</v>
      </c>
    </row>
    <row r="3217" spans="1:1" x14ac:dyDescent="0.25">
      <c r="A3217">
        <f>'Input Volunteers'!A3220</f>
        <v>0</v>
      </c>
    </row>
    <row r="3218" spans="1:1" x14ac:dyDescent="0.25">
      <c r="A3218">
        <f>'Input Volunteers'!A3221</f>
        <v>0</v>
      </c>
    </row>
    <row r="3219" spans="1:1" x14ac:dyDescent="0.25">
      <c r="A3219">
        <f>'Input Volunteers'!A3222</f>
        <v>0</v>
      </c>
    </row>
    <row r="3220" spans="1:1" x14ac:dyDescent="0.25">
      <c r="A3220">
        <f>'Input Volunteers'!A3223</f>
        <v>0</v>
      </c>
    </row>
    <row r="3221" spans="1:1" x14ac:dyDescent="0.25">
      <c r="A3221">
        <f>'Input Volunteers'!A3224</f>
        <v>0</v>
      </c>
    </row>
    <row r="3222" spans="1:1" x14ac:dyDescent="0.25">
      <c r="A3222">
        <f>'Input Volunteers'!A3225</f>
        <v>0</v>
      </c>
    </row>
    <row r="3223" spans="1:1" x14ac:dyDescent="0.25">
      <c r="A3223">
        <f>'Input Volunteers'!A3226</f>
        <v>0</v>
      </c>
    </row>
    <row r="3224" spans="1:1" x14ac:dyDescent="0.25">
      <c r="A3224">
        <f>'Input Volunteers'!A3227</f>
        <v>0</v>
      </c>
    </row>
    <row r="3225" spans="1:1" x14ac:dyDescent="0.25">
      <c r="A3225">
        <f>'Input Volunteers'!A3228</f>
        <v>0</v>
      </c>
    </row>
    <row r="3226" spans="1:1" x14ac:dyDescent="0.25">
      <c r="A3226">
        <f>'Input Volunteers'!A3229</f>
        <v>0</v>
      </c>
    </row>
    <row r="3227" spans="1:1" x14ac:dyDescent="0.25">
      <c r="A3227">
        <f>'Input Volunteers'!A3230</f>
        <v>0</v>
      </c>
    </row>
    <row r="3228" spans="1:1" x14ac:dyDescent="0.25">
      <c r="A3228">
        <f>'Input Volunteers'!A3231</f>
        <v>0</v>
      </c>
    </row>
    <row r="3229" spans="1:1" x14ac:dyDescent="0.25">
      <c r="A3229">
        <f>'Input Volunteers'!A3232</f>
        <v>0</v>
      </c>
    </row>
    <row r="3230" spans="1:1" x14ac:dyDescent="0.25">
      <c r="A3230">
        <f>'Input Volunteers'!A3233</f>
        <v>0</v>
      </c>
    </row>
    <row r="3231" spans="1:1" x14ac:dyDescent="0.25">
      <c r="A3231">
        <f>'Input Volunteers'!A3234</f>
        <v>0</v>
      </c>
    </row>
    <row r="3232" spans="1:1" x14ac:dyDescent="0.25">
      <c r="A3232">
        <f>'Input Volunteers'!A3235</f>
        <v>0</v>
      </c>
    </row>
    <row r="3233" spans="1:1" x14ac:dyDescent="0.25">
      <c r="A3233">
        <f>'Input Volunteers'!A3236</f>
        <v>0</v>
      </c>
    </row>
    <row r="3234" spans="1:1" x14ac:dyDescent="0.25">
      <c r="A3234">
        <f>'Input Volunteers'!A3237</f>
        <v>0</v>
      </c>
    </row>
    <row r="3235" spans="1:1" x14ac:dyDescent="0.25">
      <c r="A3235">
        <f>'Input Volunteers'!A3238</f>
        <v>0</v>
      </c>
    </row>
    <row r="3236" spans="1:1" x14ac:dyDescent="0.25">
      <c r="A3236">
        <f>'Input Volunteers'!A3239</f>
        <v>0</v>
      </c>
    </row>
    <row r="3237" spans="1:1" x14ac:dyDescent="0.25">
      <c r="A3237">
        <f>'Input Volunteers'!A3240</f>
        <v>0</v>
      </c>
    </row>
    <row r="3238" spans="1:1" x14ac:dyDescent="0.25">
      <c r="A3238">
        <f>'Input Volunteers'!A3241</f>
        <v>0</v>
      </c>
    </row>
    <row r="3239" spans="1:1" x14ac:dyDescent="0.25">
      <c r="A3239">
        <f>'Input Volunteers'!A3242</f>
        <v>0</v>
      </c>
    </row>
    <row r="3240" spans="1:1" x14ac:dyDescent="0.25">
      <c r="A3240">
        <f>'Input Volunteers'!A3243</f>
        <v>0</v>
      </c>
    </row>
    <row r="3241" spans="1:1" x14ac:dyDescent="0.25">
      <c r="A3241">
        <f>'Input Volunteers'!A3244</f>
        <v>0</v>
      </c>
    </row>
    <row r="3242" spans="1:1" x14ac:dyDescent="0.25">
      <c r="A3242">
        <f>'Input Volunteers'!A3245</f>
        <v>0</v>
      </c>
    </row>
    <row r="3243" spans="1:1" x14ac:dyDescent="0.25">
      <c r="A3243">
        <f>'Input Volunteers'!A3246</f>
        <v>0</v>
      </c>
    </row>
    <row r="3244" spans="1:1" x14ac:dyDescent="0.25">
      <c r="A3244">
        <f>'Input Volunteers'!A3247</f>
        <v>0</v>
      </c>
    </row>
    <row r="3245" spans="1:1" x14ac:dyDescent="0.25">
      <c r="A3245">
        <f>'Input Volunteers'!A3248</f>
        <v>0</v>
      </c>
    </row>
    <row r="3246" spans="1:1" x14ac:dyDescent="0.25">
      <c r="A3246">
        <f>'Input Volunteers'!A3249</f>
        <v>0</v>
      </c>
    </row>
    <row r="3247" spans="1:1" x14ac:dyDescent="0.25">
      <c r="A3247">
        <f>'Input Volunteers'!A3250</f>
        <v>0</v>
      </c>
    </row>
    <row r="3248" spans="1:1" x14ac:dyDescent="0.25">
      <c r="A3248">
        <f>'Input Volunteers'!A3251</f>
        <v>0</v>
      </c>
    </row>
    <row r="3249" spans="1:1" x14ac:dyDescent="0.25">
      <c r="A3249">
        <f>'Input Volunteers'!A3252</f>
        <v>0</v>
      </c>
    </row>
    <row r="3250" spans="1:1" x14ac:dyDescent="0.25">
      <c r="A3250">
        <f>'Input Volunteers'!A3253</f>
        <v>0</v>
      </c>
    </row>
    <row r="3251" spans="1:1" x14ac:dyDescent="0.25">
      <c r="A3251">
        <f>'Input Volunteers'!A3254</f>
        <v>0</v>
      </c>
    </row>
    <row r="3252" spans="1:1" x14ac:dyDescent="0.25">
      <c r="A3252">
        <f>'Input Volunteers'!A3255</f>
        <v>0</v>
      </c>
    </row>
    <row r="3253" spans="1:1" x14ac:dyDescent="0.25">
      <c r="A3253">
        <f>'Input Volunteers'!A3256</f>
        <v>0</v>
      </c>
    </row>
    <row r="3254" spans="1:1" x14ac:dyDescent="0.25">
      <c r="A3254">
        <f>'Input Volunteers'!A3257</f>
        <v>0</v>
      </c>
    </row>
    <row r="3255" spans="1:1" x14ac:dyDescent="0.25">
      <c r="A3255">
        <f>'Input Volunteers'!A3258</f>
        <v>0</v>
      </c>
    </row>
    <row r="3256" spans="1:1" x14ac:dyDescent="0.25">
      <c r="A3256">
        <f>'Input Volunteers'!A3259</f>
        <v>0</v>
      </c>
    </row>
    <row r="3257" spans="1:1" x14ac:dyDescent="0.25">
      <c r="A3257">
        <f>'Input Volunteers'!A3260</f>
        <v>0</v>
      </c>
    </row>
    <row r="3258" spans="1:1" x14ac:dyDescent="0.25">
      <c r="A3258">
        <f>'Input Volunteers'!A3261</f>
        <v>0</v>
      </c>
    </row>
    <row r="3259" spans="1:1" x14ac:dyDescent="0.25">
      <c r="A3259">
        <f>'Input Volunteers'!A3262</f>
        <v>0</v>
      </c>
    </row>
    <row r="3260" spans="1:1" x14ac:dyDescent="0.25">
      <c r="A3260">
        <f>'Input Volunteers'!A3263</f>
        <v>0</v>
      </c>
    </row>
    <row r="3261" spans="1:1" x14ac:dyDescent="0.25">
      <c r="A3261">
        <f>'Input Volunteers'!A3264</f>
        <v>0</v>
      </c>
    </row>
    <row r="3262" spans="1:1" x14ac:dyDescent="0.25">
      <c r="A3262">
        <f>'Input Volunteers'!A3265</f>
        <v>0</v>
      </c>
    </row>
    <row r="3263" spans="1:1" x14ac:dyDescent="0.25">
      <c r="A3263">
        <f>'Input Volunteers'!A3266</f>
        <v>0</v>
      </c>
    </row>
    <row r="3264" spans="1:1" x14ac:dyDescent="0.25">
      <c r="A3264">
        <f>'Input Volunteers'!A3267</f>
        <v>0</v>
      </c>
    </row>
    <row r="3265" spans="1:1" x14ac:dyDescent="0.25">
      <c r="A3265">
        <f>'Input Volunteers'!A3268</f>
        <v>0</v>
      </c>
    </row>
    <row r="3266" spans="1:1" x14ac:dyDescent="0.25">
      <c r="A3266">
        <f>'Input Volunteers'!A3269</f>
        <v>0</v>
      </c>
    </row>
    <row r="3267" spans="1:1" x14ac:dyDescent="0.25">
      <c r="A3267">
        <f>'Input Volunteers'!A3270</f>
        <v>0</v>
      </c>
    </row>
    <row r="3268" spans="1:1" x14ac:dyDescent="0.25">
      <c r="A3268">
        <f>'Input Volunteers'!A3271</f>
        <v>0</v>
      </c>
    </row>
    <row r="3269" spans="1:1" x14ac:dyDescent="0.25">
      <c r="A3269">
        <f>'Input Volunteers'!A3272</f>
        <v>0</v>
      </c>
    </row>
    <row r="3270" spans="1:1" x14ac:dyDescent="0.25">
      <c r="A3270">
        <f>'Input Volunteers'!A3273</f>
        <v>0</v>
      </c>
    </row>
    <row r="3271" spans="1:1" x14ac:dyDescent="0.25">
      <c r="A3271">
        <f>'Input Volunteers'!A3274</f>
        <v>0</v>
      </c>
    </row>
    <row r="3272" spans="1:1" x14ac:dyDescent="0.25">
      <c r="A3272">
        <f>'Input Volunteers'!A3275</f>
        <v>0</v>
      </c>
    </row>
    <row r="3273" spans="1:1" x14ac:dyDescent="0.25">
      <c r="A3273">
        <f>'Input Volunteers'!A3276</f>
        <v>0</v>
      </c>
    </row>
    <row r="3274" spans="1:1" x14ac:dyDescent="0.25">
      <c r="A3274">
        <f>'Input Volunteers'!A3277</f>
        <v>0</v>
      </c>
    </row>
    <row r="3275" spans="1:1" x14ac:dyDescent="0.25">
      <c r="A3275">
        <f>'Input Volunteers'!A3278</f>
        <v>0</v>
      </c>
    </row>
    <row r="3276" spans="1:1" x14ac:dyDescent="0.25">
      <c r="A3276">
        <f>'Input Volunteers'!A3279</f>
        <v>0</v>
      </c>
    </row>
    <row r="3277" spans="1:1" x14ac:dyDescent="0.25">
      <c r="A3277">
        <f>'Input Volunteers'!A3280</f>
        <v>0</v>
      </c>
    </row>
    <row r="3278" spans="1:1" x14ac:dyDescent="0.25">
      <c r="A3278">
        <f>'Input Volunteers'!A3281</f>
        <v>0</v>
      </c>
    </row>
    <row r="3279" spans="1:1" x14ac:dyDescent="0.25">
      <c r="A3279">
        <f>'Input Volunteers'!A3282</f>
        <v>0</v>
      </c>
    </row>
    <row r="3280" spans="1:1" x14ac:dyDescent="0.25">
      <c r="A3280">
        <f>'Input Volunteers'!A3283</f>
        <v>0</v>
      </c>
    </row>
    <row r="3281" spans="1:1" x14ac:dyDescent="0.25">
      <c r="A3281">
        <f>'Input Volunteers'!A3284</f>
        <v>0</v>
      </c>
    </row>
    <row r="3282" spans="1:1" x14ac:dyDescent="0.25">
      <c r="A3282">
        <f>'Input Volunteers'!A3285</f>
        <v>0</v>
      </c>
    </row>
    <row r="3283" spans="1:1" x14ac:dyDescent="0.25">
      <c r="A3283">
        <f>'Input Volunteers'!A3286</f>
        <v>0</v>
      </c>
    </row>
    <row r="3284" spans="1:1" x14ac:dyDescent="0.25">
      <c r="A3284">
        <f>'Input Volunteers'!A3287</f>
        <v>0</v>
      </c>
    </row>
    <row r="3285" spans="1:1" x14ac:dyDescent="0.25">
      <c r="A3285">
        <f>'Input Volunteers'!A3288</f>
        <v>0</v>
      </c>
    </row>
    <row r="3286" spans="1:1" x14ac:dyDescent="0.25">
      <c r="A3286">
        <f>'Input Volunteers'!A3289</f>
        <v>0</v>
      </c>
    </row>
    <row r="3287" spans="1:1" x14ac:dyDescent="0.25">
      <c r="A3287">
        <f>'Input Volunteers'!A3290</f>
        <v>0</v>
      </c>
    </row>
    <row r="3288" spans="1:1" x14ac:dyDescent="0.25">
      <c r="A3288">
        <f>'Input Volunteers'!A3291</f>
        <v>0</v>
      </c>
    </row>
    <row r="3289" spans="1:1" x14ac:dyDescent="0.25">
      <c r="A3289">
        <f>'Input Volunteers'!A3292</f>
        <v>0</v>
      </c>
    </row>
    <row r="3290" spans="1:1" x14ac:dyDescent="0.25">
      <c r="A3290">
        <f>'Input Volunteers'!A3293</f>
        <v>0</v>
      </c>
    </row>
    <row r="3291" spans="1:1" x14ac:dyDescent="0.25">
      <c r="A3291">
        <f>'Input Volunteers'!A3294</f>
        <v>0</v>
      </c>
    </row>
    <row r="3292" spans="1:1" x14ac:dyDescent="0.25">
      <c r="A3292">
        <f>'Input Volunteers'!A3295</f>
        <v>0</v>
      </c>
    </row>
    <row r="3293" spans="1:1" x14ac:dyDescent="0.25">
      <c r="A3293">
        <f>'Input Volunteers'!A3296</f>
        <v>0</v>
      </c>
    </row>
    <row r="3294" spans="1:1" x14ac:dyDescent="0.25">
      <c r="A3294">
        <f>'Input Volunteers'!A3297</f>
        <v>0</v>
      </c>
    </row>
    <row r="3295" spans="1:1" x14ac:dyDescent="0.25">
      <c r="A3295">
        <f>'Input Volunteers'!A3298</f>
        <v>0</v>
      </c>
    </row>
    <row r="3296" spans="1:1" x14ac:dyDescent="0.25">
      <c r="A3296">
        <f>'Input Volunteers'!A3299</f>
        <v>0</v>
      </c>
    </row>
    <row r="3297" spans="1:1" x14ac:dyDescent="0.25">
      <c r="A3297">
        <f>'Input Volunteers'!A3300</f>
        <v>0</v>
      </c>
    </row>
    <row r="3298" spans="1:1" x14ac:dyDescent="0.25">
      <c r="A3298">
        <f>'Input Volunteers'!A3301</f>
        <v>0</v>
      </c>
    </row>
    <row r="3299" spans="1:1" x14ac:dyDescent="0.25">
      <c r="A3299">
        <f>'Input Volunteers'!A3302</f>
        <v>0</v>
      </c>
    </row>
    <row r="3300" spans="1:1" x14ac:dyDescent="0.25">
      <c r="A3300">
        <f>'Input Volunteers'!A3303</f>
        <v>0</v>
      </c>
    </row>
    <row r="3301" spans="1:1" x14ac:dyDescent="0.25">
      <c r="A3301">
        <f>'Input Volunteers'!A3304</f>
        <v>0</v>
      </c>
    </row>
    <row r="3302" spans="1:1" x14ac:dyDescent="0.25">
      <c r="A3302">
        <f>'Input Volunteers'!A3305</f>
        <v>0</v>
      </c>
    </row>
    <row r="3303" spans="1:1" x14ac:dyDescent="0.25">
      <c r="A3303">
        <f>'Input Volunteers'!A3306</f>
        <v>0</v>
      </c>
    </row>
    <row r="3304" spans="1:1" x14ac:dyDescent="0.25">
      <c r="A3304">
        <f>'Input Volunteers'!A3307</f>
        <v>0</v>
      </c>
    </row>
    <row r="3305" spans="1:1" x14ac:dyDescent="0.25">
      <c r="A3305">
        <f>'Input Volunteers'!A3308</f>
        <v>0</v>
      </c>
    </row>
    <row r="3306" spans="1:1" x14ac:dyDescent="0.25">
      <c r="A3306">
        <f>'Input Volunteers'!A3309</f>
        <v>0</v>
      </c>
    </row>
    <row r="3307" spans="1:1" x14ac:dyDescent="0.25">
      <c r="A3307">
        <f>'Input Volunteers'!A3310</f>
        <v>0</v>
      </c>
    </row>
    <row r="3308" spans="1:1" x14ac:dyDescent="0.25">
      <c r="A3308">
        <f>'Input Volunteers'!A3311</f>
        <v>0</v>
      </c>
    </row>
    <row r="3309" spans="1:1" x14ac:dyDescent="0.25">
      <c r="A3309">
        <f>'Input Volunteers'!A3312</f>
        <v>0</v>
      </c>
    </row>
    <row r="3310" spans="1:1" x14ac:dyDescent="0.25">
      <c r="A3310">
        <f>'Input Volunteers'!A3313</f>
        <v>0</v>
      </c>
    </row>
    <row r="3311" spans="1:1" x14ac:dyDescent="0.25">
      <c r="A3311">
        <f>'Input Volunteers'!A3314</f>
        <v>0</v>
      </c>
    </row>
    <row r="3312" spans="1:1" x14ac:dyDescent="0.25">
      <c r="A3312">
        <f>'Input Volunteers'!A3315</f>
        <v>0</v>
      </c>
    </row>
    <row r="3313" spans="1:1" x14ac:dyDescent="0.25">
      <c r="A3313">
        <f>'Input Volunteers'!A3316</f>
        <v>0</v>
      </c>
    </row>
    <row r="3314" spans="1:1" x14ac:dyDescent="0.25">
      <c r="A3314">
        <f>'Input Volunteers'!A3317</f>
        <v>0</v>
      </c>
    </row>
    <row r="3315" spans="1:1" x14ac:dyDescent="0.25">
      <c r="A3315">
        <f>'Input Volunteers'!A3318</f>
        <v>0</v>
      </c>
    </row>
    <row r="3316" spans="1:1" x14ac:dyDescent="0.25">
      <c r="A3316">
        <f>'Input Volunteers'!A3319</f>
        <v>0</v>
      </c>
    </row>
    <row r="3317" spans="1:1" x14ac:dyDescent="0.25">
      <c r="A3317">
        <f>'Input Volunteers'!A3320</f>
        <v>0</v>
      </c>
    </row>
    <row r="3318" spans="1:1" x14ac:dyDescent="0.25">
      <c r="A3318">
        <f>'Input Volunteers'!A3321</f>
        <v>0</v>
      </c>
    </row>
    <row r="3319" spans="1:1" x14ac:dyDescent="0.25">
      <c r="A3319">
        <f>'Input Volunteers'!A3322</f>
        <v>0</v>
      </c>
    </row>
    <row r="3320" spans="1:1" x14ac:dyDescent="0.25">
      <c r="A3320">
        <f>'Input Volunteers'!A3323</f>
        <v>0</v>
      </c>
    </row>
    <row r="3321" spans="1:1" x14ac:dyDescent="0.25">
      <c r="A3321">
        <f>'Input Volunteers'!A3324</f>
        <v>0</v>
      </c>
    </row>
    <row r="3322" spans="1:1" x14ac:dyDescent="0.25">
      <c r="A3322">
        <f>'Input Volunteers'!A3325</f>
        <v>0</v>
      </c>
    </row>
    <row r="3323" spans="1:1" x14ac:dyDescent="0.25">
      <c r="A3323">
        <f>'Input Volunteers'!A3326</f>
        <v>0</v>
      </c>
    </row>
    <row r="3324" spans="1:1" x14ac:dyDescent="0.25">
      <c r="A3324">
        <f>'Input Volunteers'!A3327</f>
        <v>0</v>
      </c>
    </row>
    <row r="3325" spans="1:1" x14ac:dyDescent="0.25">
      <c r="A3325">
        <f>'Input Volunteers'!A3328</f>
        <v>0</v>
      </c>
    </row>
    <row r="3326" spans="1:1" x14ac:dyDescent="0.25">
      <c r="A3326">
        <f>'Input Volunteers'!A3329</f>
        <v>0</v>
      </c>
    </row>
    <row r="3327" spans="1:1" x14ac:dyDescent="0.25">
      <c r="A3327">
        <f>'Input Volunteers'!A3330</f>
        <v>0</v>
      </c>
    </row>
    <row r="3328" spans="1:1" x14ac:dyDescent="0.25">
      <c r="A3328">
        <f>'Input Volunteers'!A3331</f>
        <v>0</v>
      </c>
    </row>
    <row r="3329" spans="1:1" x14ac:dyDescent="0.25">
      <c r="A3329">
        <f>'Input Volunteers'!A3332</f>
        <v>0</v>
      </c>
    </row>
    <row r="3330" spans="1:1" x14ac:dyDescent="0.25">
      <c r="A3330">
        <f>'Input Volunteers'!A3333</f>
        <v>0</v>
      </c>
    </row>
    <row r="3331" spans="1:1" x14ac:dyDescent="0.25">
      <c r="A3331">
        <f>'Input Volunteers'!A3334</f>
        <v>0</v>
      </c>
    </row>
    <row r="3332" spans="1:1" x14ac:dyDescent="0.25">
      <c r="A3332">
        <f>'Input Volunteers'!A3335</f>
        <v>0</v>
      </c>
    </row>
    <row r="3333" spans="1:1" x14ac:dyDescent="0.25">
      <c r="A3333">
        <f>'Input Volunteers'!A3336</f>
        <v>0</v>
      </c>
    </row>
    <row r="3334" spans="1:1" x14ac:dyDescent="0.25">
      <c r="A3334">
        <f>'Input Volunteers'!A3337</f>
        <v>0</v>
      </c>
    </row>
    <row r="3335" spans="1:1" x14ac:dyDescent="0.25">
      <c r="A3335">
        <f>'Input Volunteers'!A3338</f>
        <v>0</v>
      </c>
    </row>
    <row r="3336" spans="1:1" x14ac:dyDescent="0.25">
      <c r="A3336">
        <f>'Input Volunteers'!A3339</f>
        <v>0</v>
      </c>
    </row>
    <row r="3337" spans="1:1" x14ac:dyDescent="0.25">
      <c r="A3337">
        <f>'Input Volunteers'!A3340</f>
        <v>0</v>
      </c>
    </row>
    <row r="3338" spans="1:1" x14ac:dyDescent="0.25">
      <c r="A3338">
        <f>'Input Volunteers'!A3341</f>
        <v>0</v>
      </c>
    </row>
    <row r="3339" spans="1:1" x14ac:dyDescent="0.25">
      <c r="A3339">
        <f>'Input Volunteers'!A3342</f>
        <v>0</v>
      </c>
    </row>
    <row r="3340" spans="1:1" x14ac:dyDescent="0.25">
      <c r="A3340">
        <f>'Input Volunteers'!A3343</f>
        <v>0</v>
      </c>
    </row>
    <row r="3341" spans="1:1" x14ac:dyDescent="0.25">
      <c r="A3341">
        <f>'Input Volunteers'!A3344</f>
        <v>0</v>
      </c>
    </row>
    <row r="3342" spans="1:1" x14ac:dyDescent="0.25">
      <c r="A3342">
        <f>'Input Volunteers'!A3345</f>
        <v>0</v>
      </c>
    </row>
    <row r="3343" spans="1:1" x14ac:dyDescent="0.25">
      <c r="A3343">
        <f>'Input Volunteers'!A3346</f>
        <v>0</v>
      </c>
    </row>
    <row r="3344" spans="1:1" x14ac:dyDescent="0.25">
      <c r="A3344">
        <f>'Input Volunteers'!A3347</f>
        <v>0</v>
      </c>
    </row>
    <row r="3345" spans="1:1" x14ac:dyDescent="0.25">
      <c r="A3345">
        <f>'Input Volunteers'!A3348</f>
        <v>0</v>
      </c>
    </row>
    <row r="3346" spans="1:1" x14ac:dyDescent="0.25">
      <c r="A3346">
        <f>'Input Volunteers'!A3349</f>
        <v>0</v>
      </c>
    </row>
    <row r="3347" spans="1:1" x14ac:dyDescent="0.25">
      <c r="A3347">
        <f>'Input Volunteers'!A3350</f>
        <v>0</v>
      </c>
    </row>
    <row r="3348" spans="1:1" x14ac:dyDescent="0.25">
      <c r="A3348">
        <f>'Input Volunteers'!A3351</f>
        <v>0</v>
      </c>
    </row>
    <row r="3349" spans="1:1" x14ac:dyDescent="0.25">
      <c r="A3349">
        <f>'Input Volunteers'!A3352</f>
        <v>0</v>
      </c>
    </row>
    <row r="3350" spans="1:1" x14ac:dyDescent="0.25">
      <c r="A3350">
        <f>'Input Volunteers'!A3353</f>
        <v>0</v>
      </c>
    </row>
    <row r="3351" spans="1:1" x14ac:dyDescent="0.25">
      <c r="A3351">
        <f>'Input Volunteers'!A3354</f>
        <v>0</v>
      </c>
    </row>
    <row r="3352" spans="1:1" x14ac:dyDescent="0.25">
      <c r="A3352">
        <f>'Input Volunteers'!A3355</f>
        <v>0</v>
      </c>
    </row>
    <row r="3353" spans="1:1" x14ac:dyDescent="0.25">
      <c r="A3353">
        <f>'Input Volunteers'!A3356</f>
        <v>0</v>
      </c>
    </row>
    <row r="3354" spans="1:1" x14ac:dyDescent="0.25">
      <c r="A3354">
        <f>'Input Volunteers'!A3357</f>
        <v>0</v>
      </c>
    </row>
    <row r="3355" spans="1:1" x14ac:dyDescent="0.25">
      <c r="A3355">
        <f>'Input Volunteers'!A3358</f>
        <v>0</v>
      </c>
    </row>
    <row r="3356" spans="1:1" x14ac:dyDescent="0.25">
      <c r="A3356">
        <f>'Input Volunteers'!A3359</f>
        <v>0</v>
      </c>
    </row>
    <row r="3357" spans="1:1" x14ac:dyDescent="0.25">
      <c r="A3357">
        <f>'Input Volunteers'!A3360</f>
        <v>0</v>
      </c>
    </row>
    <row r="3358" spans="1:1" x14ac:dyDescent="0.25">
      <c r="A3358">
        <f>'Input Volunteers'!A3361</f>
        <v>0</v>
      </c>
    </row>
    <row r="3359" spans="1:1" x14ac:dyDescent="0.25">
      <c r="A3359">
        <f>'Input Volunteers'!A3362</f>
        <v>0</v>
      </c>
    </row>
    <row r="3360" spans="1:1" x14ac:dyDescent="0.25">
      <c r="A3360">
        <f>'Input Volunteers'!A3363</f>
        <v>0</v>
      </c>
    </row>
    <row r="3361" spans="1:1" x14ac:dyDescent="0.25">
      <c r="A3361">
        <f>'Input Volunteers'!A3364</f>
        <v>0</v>
      </c>
    </row>
    <row r="3362" spans="1:1" x14ac:dyDescent="0.25">
      <c r="A3362">
        <f>'Input Volunteers'!A3365</f>
        <v>0</v>
      </c>
    </row>
    <row r="3363" spans="1:1" x14ac:dyDescent="0.25">
      <c r="A3363">
        <f>'Input Volunteers'!A3366</f>
        <v>0</v>
      </c>
    </row>
    <row r="3364" spans="1:1" x14ac:dyDescent="0.25">
      <c r="A3364">
        <f>'Input Volunteers'!A3367</f>
        <v>0</v>
      </c>
    </row>
    <row r="3365" spans="1:1" x14ac:dyDescent="0.25">
      <c r="A3365">
        <f>'Input Volunteers'!A3368</f>
        <v>0</v>
      </c>
    </row>
    <row r="3366" spans="1:1" x14ac:dyDescent="0.25">
      <c r="A3366">
        <f>'Input Volunteers'!A3369</f>
        <v>0</v>
      </c>
    </row>
    <row r="3367" spans="1:1" x14ac:dyDescent="0.25">
      <c r="A3367">
        <f>'Input Volunteers'!A3370</f>
        <v>0</v>
      </c>
    </row>
    <row r="3368" spans="1:1" x14ac:dyDescent="0.25">
      <c r="A3368">
        <f>'Input Volunteers'!A3371</f>
        <v>0</v>
      </c>
    </row>
    <row r="3369" spans="1:1" x14ac:dyDescent="0.25">
      <c r="A3369">
        <f>'Input Volunteers'!A3372</f>
        <v>0</v>
      </c>
    </row>
    <row r="3370" spans="1:1" x14ac:dyDescent="0.25">
      <c r="A3370">
        <f>'Input Volunteers'!A3373</f>
        <v>0</v>
      </c>
    </row>
    <row r="3371" spans="1:1" x14ac:dyDescent="0.25">
      <c r="A3371">
        <f>'Input Volunteers'!A3374</f>
        <v>0</v>
      </c>
    </row>
    <row r="3372" spans="1:1" x14ac:dyDescent="0.25">
      <c r="A3372">
        <f>'Input Volunteers'!A3375</f>
        <v>0</v>
      </c>
    </row>
    <row r="3373" spans="1:1" x14ac:dyDescent="0.25">
      <c r="A3373">
        <f>'Input Volunteers'!A3376</f>
        <v>0</v>
      </c>
    </row>
    <row r="3374" spans="1:1" x14ac:dyDescent="0.25">
      <c r="A3374">
        <f>'Input Volunteers'!A3377</f>
        <v>0</v>
      </c>
    </row>
    <row r="3375" spans="1:1" x14ac:dyDescent="0.25">
      <c r="A3375">
        <f>'Input Volunteers'!A3378</f>
        <v>0</v>
      </c>
    </row>
    <row r="3376" spans="1:1" x14ac:dyDescent="0.25">
      <c r="A3376">
        <f>'Input Volunteers'!A3379</f>
        <v>0</v>
      </c>
    </row>
    <row r="3377" spans="1:1" x14ac:dyDescent="0.25">
      <c r="A3377">
        <f>'Input Volunteers'!A3380</f>
        <v>0</v>
      </c>
    </row>
    <row r="3378" spans="1:1" x14ac:dyDescent="0.25">
      <c r="A3378">
        <f>'Input Volunteers'!A3381</f>
        <v>0</v>
      </c>
    </row>
    <row r="3379" spans="1:1" x14ac:dyDescent="0.25">
      <c r="A3379">
        <f>'Input Volunteers'!A3382</f>
        <v>0</v>
      </c>
    </row>
    <row r="3380" spans="1:1" x14ac:dyDescent="0.25">
      <c r="A3380">
        <f>'Input Volunteers'!A3383</f>
        <v>0</v>
      </c>
    </row>
    <row r="3381" spans="1:1" x14ac:dyDescent="0.25">
      <c r="A3381">
        <f>'Input Volunteers'!A3384</f>
        <v>0</v>
      </c>
    </row>
    <row r="3382" spans="1:1" x14ac:dyDescent="0.25">
      <c r="A3382">
        <f>'Input Volunteers'!A3385</f>
        <v>0</v>
      </c>
    </row>
    <row r="3383" spans="1:1" x14ac:dyDescent="0.25">
      <c r="A3383">
        <f>'Input Volunteers'!A3386</f>
        <v>0</v>
      </c>
    </row>
    <row r="3384" spans="1:1" x14ac:dyDescent="0.25">
      <c r="A3384">
        <f>'Input Volunteers'!A3387</f>
        <v>0</v>
      </c>
    </row>
    <row r="3385" spans="1:1" x14ac:dyDescent="0.25">
      <c r="A3385">
        <f>'Input Volunteers'!A3388</f>
        <v>0</v>
      </c>
    </row>
    <row r="3386" spans="1:1" x14ac:dyDescent="0.25">
      <c r="A3386">
        <f>'Input Volunteers'!A3389</f>
        <v>0</v>
      </c>
    </row>
    <row r="3387" spans="1:1" x14ac:dyDescent="0.25">
      <c r="A3387">
        <f>'Input Volunteers'!A3390</f>
        <v>0</v>
      </c>
    </row>
    <row r="3388" spans="1:1" x14ac:dyDescent="0.25">
      <c r="A3388">
        <f>'Input Volunteers'!A3391</f>
        <v>0</v>
      </c>
    </row>
    <row r="3389" spans="1:1" x14ac:dyDescent="0.25">
      <c r="A3389">
        <f>'Input Volunteers'!A3392</f>
        <v>0</v>
      </c>
    </row>
    <row r="3390" spans="1:1" x14ac:dyDescent="0.25">
      <c r="A3390">
        <f>'Input Volunteers'!A3393</f>
        <v>0</v>
      </c>
    </row>
    <row r="3391" spans="1:1" x14ac:dyDescent="0.25">
      <c r="A3391">
        <f>'Input Volunteers'!A3394</f>
        <v>0</v>
      </c>
    </row>
    <row r="3392" spans="1:1" x14ac:dyDescent="0.25">
      <c r="A3392">
        <f>'Input Volunteers'!A3395</f>
        <v>0</v>
      </c>
    </row>
    <row r="3393" spans="1:1" x14ac:dyDescent="0.25">
      <c r="A3393">
        <f>'Input Volunteers'!A3396</f>
        <v>0</v>
      </c>
    </row>
    <row r="3394" spans="1:1" x14ac:dyDescent="0.25">
      <c r="A3394">
        <f>'Input Volunteers'!A3397</f>
        <v>0</v>
      </c>
    </row>
    <row r="3395" spans="1:1" x14ac:dyDescent="0.25">
      <c r="A3395">
        <f>'Input Volunteers'!A3398</f>
        <v>0</v>
      </c>
    </row>
    <row r="3396" spans="1:1" x14ac:dyDescent="0.25">
      <c r="A3396">
        <f>'Input Volunteers'!A3399</f>
        <v>0</v>
      </c>
    </row>
    <row r="3397" spans="1:1" x14ac:dyDescent="0.25">
      <c r="A3397">
        <f>'Input Volunteers'!A3400</f>
        <v>0</v>
      </c>
    </row>
    <row r="3398" spans="1:1" x14ac:dyDescent="0.25">
      <c r="A3398">
        <f>'Input Volunteers'!A3401</f>
        <v>0</v>
      </c>
    </row>
    <row r="3399" spans="1:1" x14ac:dyDescent="0.25">
      <c r="A3399">
        <f>'Input Volunteers'!A3402</f>
        <v>0</v>
      </c>
    </row>
    <row r="3400" spans="1:1" x14ac:dyDescent="0.25">
      <c r="A3400">
        <f>'Input Volunteers'!A3403</f>
        <v>0</v>
      </c>
    </row>
    <row r="3401" spans="1:1" x14ac:dyDescent="0.25">
      <c r="A3401">
        <f>'Input Volunteers'!A3404</f>
        <v>0</v>
      </c>
    </row>
    <row r="3402" spans="1:1" x14ac:dyDescent="0.25">
      <c r="A3402">
        <f>'Input Volunteers'!A3405</f>
        <v>0</v>
      </c>
    </row>
    <row r="3403" spans="1:1" x14ac:dyDescent="0.25">
      <c r="A3403">
        <f>'Input Volunteers'!A3406</f>
        <v>0</v>
      </c>
    </row>
    <row r="3404" spans="1:1" x14ac:dyDescent="0.25">
      <c r="A3404">
        <f>'Input Volunteers'!A3407</f>
        <v>0</v>
      </c>
    </row>
    <row r="3405" spans="1:1" x14ac:dyDescent="0.25">
      <c r="A3405">
        <f>'Input Volunteers'!A3408</f>
        <v>0</v>
      </c>
    </row>
    <row r="3406" spans="1:1" x14ac:dyDescent="0.25">
      <c r="A3406">
        <f>'Input Volunteers'!A3409</f>
        <v>0</v>
      </c>
    </row>
    <row r="3407" spans="1:1" x14ac:dyDescent="0.25">
      <c r="A3407">
        <f>'Input Volunteers'!A3410</f>
        <v>0</v>
      </c>
    </row>
    <row r="3408" spans="1:1" x14ac:dyDescent="0.25">
      <c r="A3408">
        <f>'Input Volunteers'!A3411</f>
        <v>0</v>
      </c>
    </row>
    <row r="3409" spans="1:1" x14ac:dyDescent="0.25">
      <c r="A3409">
        <f>'Input Volunteers'!A3412</f>
        <v>0</v>
      </c>
    </row>
    <row r="3410" spans="1:1" x14ac:dyDescent="0.25">
      <c r="A3410">
        <f>'Input Volunteers'!A3413</f>
        <v>0</v>
      </c>
    </row>
    <row r="3411" spans="1:1" x14ac:dyDescent="0.25">
      <c r="A3411">
        <f>'Input Volunteers'!A3414</f>
        <v>0</v>
      </c>
    </row>
    <row r="3412" spans="1:1" x14ac:dyDescent="0.25">
      <c r="A3412">
        <f>'Input Volunteers'!A3415</f>
        <v>0</v>
      </c>
    </row>
    <row r="3413" spans="1:1" x14ac:dyDescent="0.25">
      <c r="A3413">
        <f>'Input Volunteers'!A3416</f>
        <v>0</v>
      </c>
    </row>
    <row r="3414" spans="1:1" x14ac:dyDescent="0.25">
      <c r="A3414">
        <f>'Input Volunteers'!A3417</f>
        <v>0</v>
      </c>
    </row>
    <row r="3415" spans="1:1" x14ac:dyDescent="0.25">
      <c r="A3415">
        <f>'Input Volunteers'!A3418</f>
        <v>0</v>
      </c>
    </row>
    <row r="3416" spans="1:1" x14ac:dyDescent="0.25">
      <c r="A3416">
        <f>'Input Volunteers'!A3419</f>
        <v>0</v>
      </c>
    </row>
    <row r="3417" spans="1:1" x14ac:dyDescent="0.25">
      <c r="A3417">
        <f>'Input Volunteers'!A3420</f>
        <v>0</v>
      </c>
    </row>
    <row r="3418" spans="1:1" x14ac:dyDescent="0.25">
      <c r="A3418">
        <f>'Input Volunteers'!A3421</f>
        <v>0</v>
      </c>
    </row>
    <row r="3419" spans="1:1" x14ac:dyDescent="0.25">
      <c r="A3419">
        <f>'Input Volunteers'!A3422</f>
        <v>0</v>
      </c>
    </row>
    <row r="3420" spans="1:1" x14ac:dyDescent="0.25">
      <c r="A3420">
        <f>'Input Volunteers'!A3423</f>
        <v>0</v>
      </c>
    </row>
    <row r="3421" spans="1:1" x14ac:dyDescent="0.25">
      <c r="A3421">
        <f>'Input Volunteers'!A3424</f>
        <v>0</v>
      </c>
    </row>
    <row r="3422" spans="1:1" x14ac:dyDescent="0.25">
      <c r="A3422">
        <f>'Input Volunteers'!A3425</f>
        <v>0</v>
      </c>
    </row>
    <row r="3423" spans="1:1" x14ac:dyDescent="0.25">
      <c r="A3423">
        <f>'Input Volunteers'!A3426</f>
        <v>0</v>
      </c>
    </row>
    <row r="3424" spans="1:1" x14ac:dyDescent="0.25">
      <c r="A3424">
        <f>'Input Volunteers'!A3427</f>
        <v>0</v>
      </c>
    </row>
    <row r="3425" spans="1:1" x14ac:dyDescent="0.25">
      <c r="A3425">
        <f>'Input Volunteers'!A3428</f>
        <v>0</v>
      </c>
    </row>
    <row r="3426" spans="1:1" x14ac:dyDescent="0.25">
      <c r="A3426">
        <f>'Input Volunteers'!A3429</f>
        <v>0</v>
      </c>
    </row>
    <row r="3427" spans="1:1" x14ac:dyDescent="0.25">
      <c r="A3427">
        <f>'Input Volunteers'!A3430</f>
        <v>0</v>
      </c>
    </row>
    <row r="3428" spans="1:1" x14ac:dyDescent="0.25">
      <c r="A3428">
        <f>'Input Volunteers'!A3431</f>
        <v>0</v>
      </c>
    </row>
    <row r="3429" spans="1:1" x14ac:dyDescent="0.25">
      <c r="A3429">
        <f>'Input Volunteers'!A3432</f>
        <v>0</v>
      </c>
    </row>
    <row r="3430" spans="1:1" x14ac:dyDescent="0.25">
      <c r="A3430">
        <f>'Input Volunteers'!A3433</f>
        <v>0</v>
      </c>
    </row>
    <row r="3431" spans="1:1" x14ac:dyDescent="0.25">
      <c r="A3431">
        <f>'Input Volunteers'!A3434</f>
        <v>0</v>
      </c>
    </row>
    <row r="3432" spans="1:1" x14ac:dyDescent="0.25">
      <c r="A3432">
        <f>'Input Volunteers'!A3435</f>
        <v>0</v>
      </c>
    </row>
    <row r="3433" spans="1:1" x14ac:dyDescent="0.25">
      <c r="A3433">
        <f>'Input Volunteers'!A3436</f>
        <v>0</v>
      </c>
    </row>
    <row r="3434" spans="1:1" x14ac:dyDescent="0.25">
      <c r="A3434">
        <f>'Input Volunteers'!A3437</f>
        <v>0</v>
      </c>
    </row>
    <row r="3435" spans="1:1" x14ac:dyDescent="0.25">
      <c r="A3435">
        <f>'Input Volunteers'!A3438</f>
        <v>0</v>
      </c>
    </row>
    <row r="3436" spans="1:1" x14ac:dyDescent="0.25">
      <c r="A3436">
        <f>'Input Volunteers'!A3439</f>
        <v>0</v>
      </c>
    </row>
    <row r="3437" spans="1:1" x14ac:dyDescent="0.25">
      <c r="A3437">
        <f>'Input Volunteers'!A3440</f>
        <v>0</v>
      </c>
    </row>
    <row r="3438" spans="1:1" x14ac:dyDescent="0.25">
      <c r="A3438">
        <f>'Input Volunteers'!A3441</f>
        <v>0</v>
      </c>
    </row>
    <row r="3439" spans="1:1" x14ac:dyDescent="0.25">
      <c r="A3439">
        <f>'Input Volunteers'!A3442</f>
        <v>0</v>
      </c>
    </row>
    <row r="3440" spans="1:1" x14ac:dyDescent="0.25">
      <c r="A3440">
        <f>'Input Volunteers'!A3443</f>
        <v>0</v>
      </c>
    </row>
    <row r="3441" spans="1:1" x14ac:dyDescent="0.25">
      <c r="A3441">
        <f>'Input Volunteers'!A3444</f>
        <v>0</v>
      </c>
    </row>
    <row r="3442" spans="1:1" x14ac:dyDescent="0.25">
      <c r="A3442">
        <f>'Input Volunteers'!A3445</f>
        <v>0</v>
      </c>
    </row>
    <row r="3443" spans="1:1" x14ac:dyDescent="0.25">
      <c r="A3443">
        <f>'Input Volunteers'!A3446</f>
        <v>0</v>
      </c>
    </row>
    <row r="3444" spans="1:1" x14ac:dyDescent="0.25">
      <c r="A3444">
        <f>'Input Volunteers'!A3447</f>
        <v>0</v>
      </c>
    </row>
    <row r="3445" spans="1:1" x14ac:dyDescent="0.25">
      <c r="A3445">
        <f>'Input Volunteers'!A3448</f>
        <v>0</v>
      </c>
    </row>
    <row r="3446" spans="1:1" x14ac:dyDescent="0.25">
      <c r="A3446">
        <f>'Input Volunteers'!A3449</f>
        <v>0</v>
      </c>
    </row>
    <row r="3447" spans="1:1" x14ac:dyDescent="0.25">
      <c r="A3447">
        <f>'Input Volunteers'!A3450</f>
        <v>0</v>
      </c>
    </row>
    <row r="3448" spans="1:1" x14ac:dyDescent="0.25">
      <c r="A3448">
        <f>'Input Volunteers'!A3451</f>
        <v>0</v>
      </c>
    </row>
    <row r="3449" spans="1:1" x14ac:dyDescent="0.25">
      <c r="A3449">
        <f>'Input Volunteers'!A3452</f>
        <v>0</v>
      </c>
    </row>
    <row r="3450" spans="1:1" x14ac:dyDescent="0.25">
      <c r="A3450">
        <f>'Input Volunteers'!A3453</f>
        <v>0</v>
      </c>
    </row>
    <row r="3451" spans="1:1" x14ac:dyDescent="0.25">
      <c r="A3451">
        <f>'Input Volunteers'!A3454</f>
        <v>0</v>
      </c>
    </row>
    <row r="3452" spans="1:1" x14ac:dyDescent="0.25">
      <c r="A3452">
        <f>'Input Volunteers'!A3455</f>
        <v>0</v>
      </c>
    </row>
    <row r="3453" spans="1:1" x14ac:dyDescent="0.25">
      <c r="A3453">
        <f>'Input Volunteers'!A3456</f>
        <v>0</v>
      </c>
    </row>
    <row r="3454" spans="1:1" x14ac:dyDescent="0.25">
      <c r="A3454">
        <f>'Input Volunteers'!A3457</f>
        <v>0</v>
      </c>
    </row>
    <row r="3455" spans="1:1" x14ac:dyDescent="0.25">
      <c r="A3455">
        <f>'Input Volunteers'!A3458</f>
        <v>0</v>
      </c>
    </row>
    <row r="3456" spans="1:1" x14ac:dyDescent="0.25">
      <c r="A3456">
        <f>'Input Volunteers'!A3459</f>
        <v>0</v>
      </c>
    </row>
    <row r="3457" spans="1:1" x14ac:dyDescent="0.25">
      <c r="A3457">
        <f>'Input Volunteers'!A3460</f>
        <v>0</v>
      </c>
    </row>
    <row r="3458" spans="1:1" x14ac:dyDescent="0.25">
      <c r="A3458">
        <f>'Input Volunteers'!A3461</f>
        <v>0</v>
      </c>
    </row>
    <row r="3459" spans="1:1" x14ac:dyDescent="0.25">
      <c r="A3459">
        <f>'Input Volunteers'!A3462</f>
        <v>0</v>
      </c>
    </row>
    <row r="3460" spans="1:1" x14ac:dyDescent="0.25">
      <c r="A3460">
        <f>'Input Volunteers'!A3463</f>
        <v>0</v>
      </c>
    </row>
    <row r="3461" spans="1:1" x14ac:dyDescent="0.25">
      <c r="A3461">
        <f>'Input Volunteers'!A3464</f>
        <v>0</v>
      </c>
    </row>
    <row r="3462" spans="1:1" x14ac:dyDescent="0.25">
      <c r="A3462">
        <f>'Input Volunteers'!A3465</f>
        <v>0</v>
      </c>
    </row>
    <row r="3463" spans="1:1" x14ac:dyDescent="0.25">
      <c r="A3463">
        <f>'Input Volunteers'!A3466</f>
        <v>0</v>
      </c>
    </row>
    <row r="3464" spans="1:1" x14ac:dyDescent="0.25">
      <c r="A3464">
        <f>'Input Volunteers'!A3467</f>
        <v>0</v>
      </c>
    </row>
    <row r="3465" spans="1:1" x14ac:dyDescent="0.25">
      <c r="A3465">
        <f>'Input Volunteers'!A3468</f>
        <v>0</v>
      </c>
    </row>
    <row r="3466" spans="1:1" x14ac:dyDescent="0.25">
      <c r="A3466">
        <f>'Input Volunteers'!A3469</f>
        <v>0</v>
      </c>
    </row>
    <row r="3467" spans="1:1" x14ac:dyDescent="0.25">
      <c r="A3467">
        <f>'Input Volunteers'!A3470</f>
        <v>0</v>
      </c>
    </row>
    <row r="3468" spans="1:1" x14ac:dyDescent="0.25">
      <c r="A3468">
        <f>'Input Volunteers'!A3471</f>
        <v>0</v>
      </c>
    </row>
    <row r="3469" spans="1:1" x14ac:dyDescent="0.25">
      <c r="A3469">
        <f>'Input Volunteers'!A3472</f>
        <v>0</v>
      </c>
    </row>
    <row r="3470" spans="1:1" x14ac:dyDescent="0.25">
      <c r="A3470">
        <f>'Input Volunteers'!A3473</f>
        <v>0</v>
      </c>
    </row>
    <row r="3471" spans="1:1" x14ac:dyDescent="0.25">
      <c r="A3471">
        <f>'Input Volunteers'!A3474</f>
        <v>0</v>
      </c>
    </row>
    <row r="3472" spans="1:1" x14ac:dyDescent="0.25">
      <c r="A3472">
        <f>'Input Volunteers'!A3475</f>
        <v>0</v>
      </c>
    </row>
    <row r="3473" spans="1:1" x14ac:dyDescent="0.25">
      <c r="A3473">
        <f>'Input Volunteers'!A3476</f>
        <v>0</v>
      </c>
    </row>
    <row r="3474" spans="1:1" x14ac:dyDescent="0.25">
      <c r="A3474">
        <f>'Input Volunteers'!A3477</f>
        <v>0</v>
      </c>
    </row>
    <row r="3475" spans="1:1" x14ac:dyDescent="0.25">
      <c r="A3475">
        <f>'Input Volunteers'!A3478</f>
        <v>0</v>
      </c>
    </row>
    <row r="3476" spans="1:1" x14ac:dyDescent="0.25">
      <c r="A3476">
        <f>'Input Volunteers'!A3479</f>
        <v>0</v>
      </c>
    </row>
    <row r="3477" spans="1:1" x14ac:dyDescent="0.25">
      <c r="A3477">
        <f>'Input Volunteers'!A3480</f>
        <v>0</v>
      </c>
    </row>
    <row r="3478" spans="1:1" x14ac:dyDescent="0.25">
      <c r="A3478">
        <f>'Input Volunteers'!A3481</f>
        <v>0</v>
      </c>
    </row>
    <row r="3479" spans="1:1" x14ac:dyDescent="0.25">
      <c r="A3479">
        <f>'Input Volunteers'!A3482</f>
        <v>0</v>
      </c>
    </row>
    <row r="3480" spans="1:1" x14ac:dyDescent="0.25">
      <c r="A3480">
        <f>'Input Volunteers'!A3483</f>
        <v>0</v>
      </c>
    </row>
    <row r="3481" spans="1:1" x14ac:dyDescent="0.25">
      <c r="A3481">
        <f>'Input Volunteers'!A3484</f>
        <v>0</v>
      </c>
    </row>
    <row r="3482" spans="1:1" x14ac:dyDescent="0.25">
      <c r="A3482">
        <f>'Input Volunteers'!A3485</f>
        <v>0</v>
      </c>
    </row>
    <row r="3483" spans="1:1" x14ac:dyDescent="0.25">
      <c r="A3483">
        <f>'Input Volunteers'!A3486</f>
        <v>0</v>
      </c>
    </row>
    <row r="3484" spans="1:1" x14ac:dyDescent="0.25">
      <c r="A3484">
        <f>'Input Volunteers'!A3487</f>
        <v>0</v>
      </c>
    </row>
    <row r="3485" spans="1:1" x14ac:dyDescent="0.25">
      <c r="A3485">
        <f>'Input Volunteers'!A3488</f>
        <v>0</v>
      </c>
    </row>
    <row r="3486" spans="1:1" x14ac:dyDescent="0.25">
      <c r="A3486">
        <f>'Input Volunteers'!A3489</f>
        <v>0</v>
      </c>
    </row>
    <row r="3487" spans="1:1" x14ac:dyDescent="0.25">
      <c r="A3487">
        <f>'Input Volunteers'!A3490</f>
        <v>0</v>
      </c>
    </row>
    <row r="3488" spans="1:1" x14ac:dyDescent="0.25">
      <c r="A3488">
        <f>'Input Volunteers'!A3491</f>
        <v>0</v>
      </c>
    </row>
    <row r="3489" spans="1:1" x14ac:dyDescent="0.25">
      <c r="A3489">
        <f>'Input Volunteers'!A3492</f>
        <v>0</v>
      </c>
    </row>
    <row r="3490" spans="1:1" x14ac:dyDescent="0.25">
      <c r="A3490">
        <f>'Input Volunteers'!A3493</f>
        <v>0</v>
      </c>
    </row>
    <row r="3491" spans="1:1" x14ac:dyDescent="0.25">
      <c r="A3491">
        <f>'Input Volunteers'!A3494</f>
        <v>0</v>
      </c>
    </row>
    <row r="3492" spans="1:1" x14ac:dyDescent="0.25">
      <c r="A3492">
        <f>'Input Volunteers'!A3495</f>
        <v>0</v>
      </c>
    </row>
    <row r="3493" spans="1:1" x14ac:dyDescent="0.25">
      <c r="A3493">
        <f>'Input Volunteers'!A3496</f>
        <v>0</v>
      </c>
    </row>
    <row r="3494" spans="1:1" x14ac:dyDescent="0.25">
      <c r="A3494">
        <f>'Input Volunteers'!A3497</f>
        <v>0</v>
      </c>
    </row>
    <row r="3495" spans="1:1" x14ac:dyDescent="0.25">
      <c r="A3495">
        <f>'Input Volunteers'!A3498</f>
        <v>0</v>
      </c>
    </row>
    <row r="3496" spans="1:1" x14ac:dyDescent="0.25">
      <c r="A3496">
        <f>'Input Volunteers'!A3499</f>
        <v>0</v>
      </c>
    </row>
    <row r="3497" spans="1:1" x14ac:dyDescent="0.25">
      <c r="A3497">
        <f>'Input Volunteers'!A3500</f>
        <v>0</v>
      </c>
    </row>
    <row r="3498" spans="1:1" x14ac:dyDescent="0.25">
      <c r="A3498">
        <f>'Input Volunteers'!A3501</f>
        <v>0</v>
      </c>
    </row>
    <row r="3499" spans="1:1" x14ac:dyDescent="0.25">
      <c r="A3499">
        <f>'Input Volunteers'!A3502</f>
        <v>0</v>
      </c>
    </row>
    <row r="3500" spans="1:1" x14ac:dyDescent="0.25">
      <c r="A3500">
        <f>'Input Volunteers'!A3503</f>
        <v>0</v>
      </c>
    </row>
    <row r="3501" spans="1:1" x14ac:dyDescent="0.25">
      <c r="A3501">
        <f>'Input Volunteers'!A3504</f>
        <v>0</v>
      </c>
    </row>
    <row r="3502" spans="1:1" x14ac:dyDescent="0.25">
      <c r="A3502">
        <f>'Input Volunteers'!A3505</f>
        <v>0</v>
      </c>
    </row>
    <row r="3503" spans="1:1" x14ac:dyDescent="0.25">
      <c r="A3503">
        <f>'Input Volunteers'!A3506</f>
        <v>0</v>
      </c>
    </row>
    <row r="3504" spans="1:1" x14ac:dyDescent="0.25">
      <c r="A3504">
        <f>'Input Volunteers'!A3507</f>
        <v>0</v>
      </c>
    </row>
    <row r="3505" spans="1:1" x14ac:dyDescent="0.25">
      <c r="A3505">
        <f>'Input Volunteers'!A3508</f>
        <v>0</v>
      </c>
    </row>
    <row r="3506" spans="1:1" x14ac:dyDescent="0.25">
      <c r="A3506">
        <f>'Input Volunteers'!A3509</f>
        <v>0</v>
      </c>
    </row>
    <row r="3507" spans="1:1" x14ac:dyDescent="0.25">
      <c r="A3507">
        <f>'Input Volunteers'!A3510</f>
        <v>0</v>
      </c>
    </row>
    <row r="3508" spans="1:1" x14ac:dyDescent="0.25">
      <c r="A3508">
        <f>'Input Volunteers'!A3511</f>
        <v>0</v>
      </c>
    </row>
    <row r="3509" spans="1:1" x14ac:dyDescent="0.25">
      <c r="A3509">
        <f>'Input Volunteers'!A3512</f>
        <v>0</v>
      </c>
    </row>
    <row r="3510" spans="1:1" x14ac:dyDescent="0.25">
      <c r="A3510">
        <f>'Input Volunteers'!A3513</f>
        <v>0</v>
      </c>
    </row>
    <row r="3511" spans="1:1" x14ac:dyDescent="0.25">
      <c r="A3511">
        <f>'Input Volunteers'!A3514</f>
        <v>0</v>
      </c>
    </row>
    <row r="3512" spans="1:1" x14ac:dyDescent="0.25">
      <c r="A3512">
        <f>'Input Volunteers'!A3515</f>
        <v>0</v>
      </c>
    </row>
    <row r="3513" spans="1:1" x14ac:dyDescent="0.25">
      <c r="A3513">
        <f>'Input Volunteers'!A3516</f>
        <v>0</v>
      </c>
    </row>
    <row r="3514" spans="1:1" x14ac:dyDescent="0.25">
      <c r="A3514">
        <f>'Input Volunteers'!A3517</f>
        <v>0</v>
      </c>
    </row>
    <row r="3515" spans="1:1" x14ac:dyDescent="0.25">
      <c r="A3515">
        <f>'Input Volunteers'!A3518</f>
        <v>0</v>
      </c>
    </row>
    <row r="3516" spans="1:1" x14ac:dyDescent="0.25">
      <c r="A3516">
        <f>'Input Volunteers'!A3519</f>
        <v>0</v>
      </c>
    </row>
    <row r="3517" spans="1:1" x14ac:dyDescent="0.25">
      <c r="A3517">
        <f>'Input Volunteers'!A3520</f>
        <v>0</v>
      </c>
    </row>
    <row r="3518" spans="1:1" x14ac:dyDescent="0.25">
      <c r="A3518">
        <f>'Input Volunteers'!A3521</f>
        <v>0</v>
      </c>
    </row>
    <row r="3519" spans="1:1" x14ac:dyDescent="0.25">
      <c r="A3519">
        <f>'Input Volunteers'!A3522</f>
        <v>0</v>
      </c>
    </row>
    <row r="3520" spans="1:1" x14ac:dyDescent="0.25">
      <c r="A3520">
        <f>'Input Volunteers'!A3523</f>
        <v>0</v>
      </c>
    </row>
    <row r="3521" spans="1:1" x14ac:dyDescent="0.25">
      <c r="A3521">
        <f>'Input Volunteers'!A3524</f>
        <v>0</v>
      </c>
    </row>
    <row r="3522" spans="1:1" x14ac:dyDescent="0.25">
      <c r="A3522">
        <f>'Input Volunteers'!A3525</f>
        <v>0</v>
      </c>
    </row>
    <row r="3523" spans="1:1" x14ac:dyDescent="0.25">
      <c r="A3523">
        <f>'Input Volunteers'!A3526</f>
        <v>0</v>
      </c>
    </row>
    <row r="3524" spans="1:1" x14ac:dyDescent="0.25">
      <c r="A3524">
        <f>'Input Volunteers'!A3527</f>
        <v>0</v>
      </c>
    </row>
    <row r="3525" spans="1:1" x14ac:dyDescent="0.25">
      <c r="A3525">
        <f>'Input Volunteers'!A3528</f>
        <v>0</v>
      </c>
    </row>
    <row r="3526" spans="1:1" x14ac:dyDescent="0.25">
      <c r="A3526">
        <f>'Input Volunteers'!A3529</f>
        <v>0</v>
      </c>
    </row>
    <row r="3527" spans="1:1" x14ac:dyDescent="0.25">
      <c r="A3527">
        <f>'Input Volunteers'!A3530</f>
        <v>0</v>
      </c>
    </row>
    <row r="3528" spans="1:1" x14ac:dyDescent="0.25">
      <c r="A3528">
        <f>'Input Volunteers'!A3531</f>
        <v>0</v>
      </c>
    </row>
    <row r="3529" spans="1:1" x14ac:dyDescent="0.25">
      <c r="A3529">
        <f>'Input Volunteers'!A3532</f>
        <v>0</v>
      </c>
    </row>
    <row r="3530" spans="1:1" x14ac:dyDescent="0.25">
      <c r="A3530">
        <f>'Input Volunteers'!A3533</f>
        <v>0</v>
      </c>
    </row>
    <row r="3531" spans="1:1" x14ac:dyDescent="0.25">
      <c r="A3531">
        <f>'Input Volunteers'!A3534</f>
        <v>0</v>
      </c>
    </row>
    <row r="3532" spans="1:1" x14ac:dyDescent="0.25">
      <c r="A3532">
        <f>'Input Volunteers'!A3535</f>
        <v>0</v>
      </c>
    </row>
    <row r="3533" spans="1:1" x14ac:dyDescent="0.25">
      <c r="A3533">
        <f>'Input Volunteers'!A3536</f>
        <v>0</v>
      </c>
    </row>
    <row r="3534" spans="1:1" x14ac:dyDescent="0.25">
      <c r="A3534">
        <f>'Input Volunteers'!A3537</f>
        <v>0</v>
      </c>
    </row>
    <row r="3535" spans="1:1" x14ac:dyDescent="0.25">
      <c r="A3535">
        <f>'Input Volunteers'!A3538</f>
        <v>0</v>
      </c>
    </row>
    <row r="3536" spans="1:1" x14ac:dyDescent="0.25">
      <c r="A3536">
        <f>'Input Volunteers'!A3539</f>
        <v>0</v>
      </c>
    </row>
    <row r="3537" spans="1:1" x14ac:dyDescent="0.25">
      <c r="A3537">
        <f>'Input Volunteers'!A3540</f>
        <v>0</v>
      </c>
    </row>
    <row r="3538" spans="1:1" x14ac:dyDescent="0.25">
      <c r="A3538">
        <f>'Input Volunteers'!A3541</f>
        <v>0</v>
      </c>
    </row>
    <row r="3539" spans="1:1" x14ac:dyDescent="0.25">
      <c r="A3539">
        <f>'Input Volunteers'!A3542</f>
        <v>0</v>
      </c>
    </row>
    <row r="3540" spans="1:1" x14ac:dyDescent="0.25">
      <c r="A3540">
        <f>'Input Volunteers'!A3543</f>
        <v>0</v>
      </c>
    </row>
    <row r="3541" spans="1:1" x14ac:dyDescent="0.25">
      <c r="A3541">
        <f>'Input Volunteers'!A3544</f>
        <v>0</v>
      </c>
    </row>
    <row r="3542" spans="1:1" x14ac:dyDescent="0.25">
      <c r="A3542">
        <f>'Input Volunteers'!A3545</f>
        <v>0</v>
      </c>
    </row>
    <row r="3543" spans="1:1" x14ac:dyDescent="0.25">
      <c r="A3543">
        <f>'Input Volunteers'!A3546</f>
        <v>0</v>
      </c>
    </row>
    <row r="3544" spans="1:1" x14ac:dyDescent="0.25">
      <c r="A3544">
        <f>'Input Volunteers'!A3547</f>
        <v>0</v>
      </c>
    </row>
    <row r="3545" spans="1:1" x14ac:dyDescent="0.25">
      <c r="A3545">
        <f>'Input Volunteers'!A3548</f>
        <v>0</v>
      </c>
    </row>
    <row r="3546" spans="1:1" x14ac:dyDescent="0.25">
      <c r="A3546">
        <f>'Input Volunteers'!A3549</f>
        <v>0</v>
      </c>
    </row>
    <row r="3547" spans="1:1" x14ac:dyDescent="0.25">
      <c r="A3547">
        <f>'Input Volunteers'!A3550</f>
        <v>0</v>
      </c>
    </row>
    <row r="3548" spans="1:1" x14ac:dyDescent="0.25">
      <c r="A3548">
        <f>'Input Volunteers'!A3551</f>
        <v>0</v>
      </c>
    </row>
    <row r="3549" spans="1:1" x14ac:dyDescent="0.25">
      <c r="A3549">
        <f>'Input Volunteers'!A3552</f>
        <v>0</v>
      </c>
    </row>
    <row r="3550" spans="1:1" x14ac:dyDescent="0.25">
      <c r="A3550">
        <f>'Input Volunteers'!A3553</f>
        <v>0</v>
      </c>
    </row>
    <row r="3551" spans="1:1" x14ac:dyDescent="0.25">
      <c r="A3551">
        <f>'Input Volunteers'!A3554</f>
        <v>0</v>
      </c>
    </row>
    <row r="3552" spans="1:1" x14ac:dyDescent="0.25">
      <c r="A3552">
        <f>'Input Volunteers'!A3555</f>
        <v>0</v>
      </c>
    </row>
    <row r="3553" spans="1:1" x14ac:dyDescent="0.25">
      <c r="A3553">
        <f>'Input Volunteers'!A3556</f>
        <v>0</v>
      </c>
    </row>
    <row r="3554" spans="1:1" x14ac:dyDescent="0.25">
      <c r="A3554">
        <f>'Input Volunteers'!A3557</f>
        <v>0</v>
      </c>
    </row>
    <row r="3555" spans="1:1" x14ac:dyDescent="0.25">
      <c r="A3555">
        <f>'Input Volunteers'!A3558</f>
        <v>0</v>
      </c>
    </row>
    <row r="3556" spans="1:1" x14ac:dyDescent="0.25">
      <c r="A3556">
        <f>'Input Volunteers'!A3559</f>
        <v>0</v>
      </c>
    </row>
    <row r="3557" spans="1:1" x14ac:dyDescent="0.25">
      <c r="A3557">
        <f>'Input Volunteers'!A3560</f>
        <v>0</v>
      </c>
    </row>
    <row r="3558" spans="1:1" x14ac:dyDescent="0.25">
      <c r="A3558">
        <f>'Input Volunteers'!A3561</f>
        <v>0</v>
      </c>
    </row>
    <row r="3559" spans="1:1" x14ac:dyDescent="0.25">
      <c r="A3559">
        <f>'Input Volunteers'!A3562</f>
        <v>0</v>
      </c>
    </row>
    <row r="3560" spans="1:1" x14ac:dyDescent="0.25">
      <c r="A3560">
        <f>'Input Volunteers'!A3563</f>
        <v>0</v>
      </c>
    </row>
    <row r="3561" spans="1:1" x14ac:dyDescent="0.25">
      <c r="A3561">
        <f>'Input Volunteers'!A3564</f>
        <v>0</v>
      </c>
    </row>
    <row r="3562" spans="1:1" x14ac:dyDescent="0.25">
      <c r="A3562">
        <f>'Input Volunteers'!A3565</f>
        <v>0</v>
      </c>
    </row>
    <row r="3563" spans="1:1" x14ac:dyDescent="0.25">
      <c r="A3563">
        <f>'Input Volunteers'!A3566</f>
        <v>0</v>
      </c>
    </row>
    <row r="3564" spans="1:1" x14ac:dyDescent="0.25">
      <c r="A3564">
        <f>'Input Volunteers'!A3567</f>
        <v>0</v>
      </c>
    </row>
    <row r="3565" spans="1:1" x14ac:dyDescent="0.25">
      <c r="A3565">
        <f>'Input Volunteers'!A3568</f>
        <v>0</v>
      </c>
    </row>
    <row r="3566" spans="1:1" x14ac:dyDescent="0.25">
      <c r="A3566">
        <f>'Input Volunteers'!A3569</f>
        <v>0</v>
      </c>
    </row>
    <row r="3567" spans="1:1" x14ac:dyDescent="0.25">
      <c r="A3567">
        <f>'Input Volunteers'!A3570</f>
        <v>0</v>
      </c>
    </row>
    <row r="3568" spans="1:1" x14ac:dyDescent="0.25">
      <c r="A3568">
        <f>'Input Volunteers'!A3571</f>
        <v>0</v>
      </c>
    </row>
    <row r="3569" spans="1:1" x14ac:dyDescent="0.25">
      <c r="A3569">
        <f>'Input Volunteers'!A3572</f>
        <v>0</v>
      </c>
    </row>
    <row r="3570" spans="1:1" x14ac:dyDescent="0.25">
      <c r="A3570">
        <f>'Input Volunteers'!A3573</f>
        <v>0</v>
      </c>
    </row>
    <row r="3571" spans="1:1" x14ac:dyDescent="0.25">
      <c r="A3571">
        <f>'Input Volunteers'!A3574</f>
        <v>0</v>
      </c>
    </row>
    <row r="3572" spans="1:1" x14ac:dyDescent="0.25">
      <c r="A3572">
        <f>'Input Volunteers'!A3575</f>
        <v>0</v>
      </c>
    </row>
    <row r="3573" spans="1:1" x14ac:dyDescent="0.25">
      <c r="A3573">
        <f>'Input Volunteers'!A3576</f>
        <v>0</v>
      </c>
    </row>
    <row r="3574" spans="1:1" x14ac:dyDescent="0.25">
      <c r="A3574">
        <f>'Input Volunteers'!A3577</f>
        <v>0</v>
      </c>
    </row>
    <row r="3575" spans="1:1" x14ac:dyDescent="0.25">
      <c r="A3575">
        <f>'Input Volunteers'!A3578</f>
        <v>0</v>
      </c>
    </row>
    <row r="3576" spans="1:1" x14ac:dyDescent="0.25">
      <c r="A3576">
        <f>'Input Volunteers'!A3579</f>
        <v>0</v>
      </c>
    </row>
    <row r="3577" spans="1:1" x14ac:dyDescent="0.25">
      <c r="A3577">
        <f>'Input Volunteers'!A3580</f>
        <v>0</v>
      </c>
    </row>
    <row r="3578" spans="1:1" x14ac:dyDescent="0.25">
      <c r="A3578">
        <f>'Input Volunteers'!A3581</f>
        <v>0</v>
      </c>
    </row>
    <row r="3579" spans="1:1" x14ac:dyDescent="0.25">
      <c r="A3579">
        <f>'Input Volunteers'!A3582</f>
        <v>0</v>
      </c>
    </row>
    <row r="3580" spans="1:1" x14ac:dyDescent="0.25">
      <c r="A3580">
        <f>'Input Volunteers'!A3583</f>
        <v>0</v>
      </c>
    </row>
    <row r="3581" spans="1:1" x14ac:dyDescent="0.25">
      <c r="A3581">
        <f>'Input Volunteers'!A3584</f>
        <v>0</v>
      </c>
    </row>
    <row r="3582" spans="1:1" x14ac:dyDescent="0.25">
      <c r="A3582">
        <f>'Input Volunteers'!A3585</f>
        <v>0</v>
      </c>
    </row>
    <row r="3583" spans="1:1" x14ac:dyDescent="0.25">
      <c r="A3583">
        <f>'Input Volunteers'!A3586</f>
        <v>0</v>
      </c>
    </row>
    <row r="3584" spans="1:1" x14ac:dyDescent="0.25">
      <c r="A3584">
        <f>'Input Volunteers'!A3587</f>
        <v>0</v>
      </c>
    </row>
    <row r="3585" spans="1:1" x14ac:dyDescent="0.25">
      <c r="A3585">
        <f>'Input Volunteers'!A3588</f>
        <v>0</v>
      </c>
    </row>
    <row r="3586" spans="1:1" x14ac:dyDescent="0.25">
      <c r="A3586">
        <f>'Input Volunteers'!A3589</f>
        <v>0</v>
      </c>
    </row>
    <row r="3587" spans="1:1" x14ac:dyDescent="0.25">
      <c r="A3587">
        <f>'Input Volunteers'!A3590</f>
        <v>0</v>
      </c>
    </row>
    <row r="3588" spans="1:1" x14ac:dyDescent="0.25">
      <c r="A3588">
        <f>'Input Volunteers'!A3591</f>
        <v>0</v>
      </c>
    </row>
    <row r="3589" spans="1:1" x14ac:dyDescent="0.25">
      <c r="A3589">
        <f>'Input Volunteers'!A3592</f>
        <v>0</v>
      </c>
    </row>
    <row r="3590" spans="1:1" x14ac:dyDescent="0.25">
      <c r="A3590">
        <f>'Input Volunteers'!A3593</f>
        <v>0</v>
      </c>
    </row>
    <row r="3591" spans="1:1" x14ac:dyDescent="0.25">
      <c r="A3591">
        <f>'Input Volunteers'!A3594</f>
        <v>0</v>
      </c>
    </row>
    <row r="3592" spans="1:1" x14ac:dyDescent="0.25">
      <c r="A3592">
        <f>'Input Volunteers'!A3595</f>
        <v>0</v>
      </c>
    </row>
    <row r="3593" spans="1:1" x14ac:dyDescent="0.25">
      <c r="A3593">
        <f>'Input Volunteers'!A3596</f>
        <v>0</v>
      </c>
    </row>
    <row r="3594" spans="1:1" x14ac:dyDescent="0.25">
      <c r="A3594">
        <f>'Input Volunteers'!A3597</f>
        <v>0</v>
      </c>
    </row>
    <row r="3595" spans="1:1" x14ac:dyDescent="0.25">
      <c r="A3595">
        <f>'Input Volunteers'!A3598</f>
        <v>0</v>
      </c>
    </row>
    <row r="3596" spans="1:1" x14ac:dyDescent="0.25">
      <c r="A3596">
        <f>'Input Volunteers'!A3599</f>
        <v>0</v>
      </c>
    </row>
    <row r="3597" spans="1:1" x14ac:dyDescent="0.25">
      <c r="A3597">
        <f>'Input Volunteers'!A3600</f>
        <v>0</v>
      </c>
    </row>
    <row r="3598" spans="1:1" x14ac:dyDescent="0.25">
      <c r="A3598">
        <f>'Input Volunteers'!A3601</f>
        <v>0</v>
      </c>
    </row>
    <row r="3599" spans="1:1" x14ac:dyDescent="0.25">
      <c r="A3599">
        <f>'Input Volunteers'!A3602</f>
        <v>0</v>
      </c>
    </row>
    <row r="3600" spans="1:1" x14ac:dyDescent="0.25">
      <c r="A3600">
        <f>'Input Volunteers'!A3603</f>
        <v>0</v>
      </c>
    </row>
    <row r="3601" spans="1:1" x14ac:dyDescent="0.25">
      <c r="A3601">
        <f>'Input Volunteers'!A3604</f>
        <v>0</v>
      </c>
    </row>
    <row r="3602" spans="1:1" x14ac:dyDescent="0.25">
      <c r="A3602">
        <f>'Input Volunteers'!A3605</f>
        <v>0</v>
      </c>
    </row>
    <row r="3603" spans="1:1" x14ac:dyDescent="0.25">
      <c r="A3603">
        <f>'Input Volunteers'!A3606</f>
        <v>0</v>
      </c>
    </row>
    <row r="3604" spans="1:1" x14ac:dyDescent="0.25">
      <c r="A3604">
        <f>'Input Volunteers'!A3607</f>
        <v>0</v>
      </c>
    </row>
    <row r="3605" spans="1:1" x14ac:dyDescent="0.25">
      <c r="A3605">
        <f>'Input Volunteers'!A3608</f>
        <v>0</v>
      </c>
    </row>
    <row r="3606" spans="1:1" x14ac:dyDescent="0.25">
      <c r="A3606">
        <f>'Input Volunteers'!A3609</f>
        <v>0</v>
      </c>
    </row>
    <row r="3607" spans="1:1" x14ac:dyDescent="0.25">
      <c r="A3607">
        <f>'Input Volunteers'!A3610</f>
        <v>0</v>
      </c>
    </row>
    <row r="3608" spans="1:1" x14ac:dyDescent="0.25">
      <c r="A3608">
        <f>'Input Volunteers'!A3611</f>
        <v>0</v>
      </c>
    </row>
    <row r="3609" spans="1:1" x14ac:dyDescent="0.25">
      <c r="A3609">
        <f>'Input Volunteers'!A3612</f>
        <v>0</v>
      </c>
    </row>
    <row r="3610" spans="1:1" x14ac:dyDescent="0.25">
      <c r="A3610">
        <f>'Input Volunteers'!A3613</f>
        <v>0</v>
      </c>
    </row>
    <row r="3611" spans="1:1" x14ac:dyDescent="0.25">
      <c r="A3611">
        <f>'Input Volunteers'!A3614</f>
        <v>0</v>
      </c>
    </row>
    <row r="3612" spans="1:1" x14ac:dyDescent="0.25">
      <c r="A3612">
        <f>'Input Volunteers'!A3615</f>
        <v>0</v>
      </c>
    </row>
    <row r="3613" spans="1:1" x14ac:dyDescent="0.25">
      <c r="A3613">
        <f>'Input Volunteers'!A3616</f>
        <v>0</v>
      </c>
    </row>
    <row r="3614" spans="1:1" x14ac:dyDescent="0.25">
      <c r="A3614">
        <f>'Input Volunteers'!A3617</f>
        <v>0</v>
      </c>
    </row>
    <row r="3615" spans="1:1" x14ac:dyDescent="0.25">
      <c r="A3615">
        <f>'Input Volunteers'!A3618</f>
        <v>0</v>
      </c>
    </row>
    <row r="3616" spans="1:1" x14ac:dyDescent="0.25">
      <c r="A3616">
        <f>'Input Volunteers'!A3619</f>
        <v>0</v>
      </c>
    </row>
    <row r="3617" spans="1:1" x14ac:dyDescent="0.25">
      <c r="A3617">
        <f>'Input Volunteers'!A3620</f>
        <v>0</v>
      </c>
    </row>
    <row r="3618" spans="1:1" x14ac:dyDescent="0.25">
      <c r="A3618">
        <f>'Input Volunteers'!A3621</f>
        <v>0</v>
      </c>
    </row>
    <row r="3619" spans="1:1" x14ac:dyDescent="0.25">
      <c r="A3619">
        <f>'Input Volunteers'!A3622</f>
        <v>0</v>
      </c>
    </row>
    <row r="3620" spans="1:1" x14ac:dyDescent="0.25">
      <c r="A3620">
        <f>'Input Volunteers'!A3623</f>
        <v>0</v>
      </c>
    </row>
    <row r="3621" spans="1:1" x14ac:dyDescent="0.25">
      <c r="A3621">
        <f>'Input Volunteers'!A3624</f>
        <v>0</v>
      </c>
    </row>
    <row r="3622" spans="1:1" x14ac:dyDescent="0.25">
      <c r="A3622">
        <f>'Input Volunteers'!A3625</f>
        <v>0</v>
      </c>
    </row>
    <row r="3623" spans="1:1" x14ac:dyDescent="0.25">
      <c r="A3623">
        <f>'Input Volunteers'!A3626</f>
        <v>0</v>
      </c>
    </row>
    <row r="3624" spans="1:1" x14ac:dyDescent="0.25">
      <c r="A3624">
        <f>'Input Volunteers'!A3627</f>
        <v>0</v>
      </c>
    </row>
    <row r="3625" spans="1:1" x14ac:dyDescent="0.25">
      <c r="A3625">
        <f>'Input Volunteers'!A3628</f>
        <v>0</v>
      </c>
    </row>
    <row r="3626" spans="1:1" x14ac:dyDescent="0.25">
      <c r="A3626">
        <f>'Input Volunteers'!A3629</f>
        <v>0</v>
      </c>
    </row>
    <row r="3627" spans="1:1" x14ac:dyDescent="0.25">
      <c r="A3627">
        <f>'Input Volunteers'!A3630</f>
        <v>0</v>
      </c>
    </row>
    <row r="3628" spans="1:1" x14ac:dyDescent="0.25">
      <c r="A3628">
        <f>'Input Volunteers'!A3631</f>
        <v>0</v>
      </c>
    </row>
    <row r="3629" spans="1:1" x14ac:dyDescent="0.25">
      <c r="A3629">
        <f>'Input Volunteers'!A3632</f>
        <v>0</v>
      </c>
    </row>
    <row r="3630" spans="1:1" x14ac:dyDescent="0.25">
      <c r="A3630">
        <f>'Input Volunteers'!A3633</f>
        <v>0</v>
      </c>
    </row>
    <row r="3631" spans="1:1" x14ac:dyDescent="0.25">
      <c r="A3631">
        <f>'Input Volunteers'!A3634</f>
        <v>0</v>
      </c>
    </row>
    <row r="3632" spans="1:1" x14ac:dyDescent="0.25">
      <c r="A3632">
        <f>'Input Volunteers'!A3635</f>
        <v>0</v>
      </c>
    </row>
    <row r="3633" spans="1:1" x14ac:dyDescent="0.25">
      <c r="A3633">
        <f>'Input Volunteers'!A3636</f>
        <v>0</v>
      </c>
    </row>
    <row r="3634" spans="1:1" x14ac:dyDescent="0.25">
      <c r="A3634">
        <f>'Input Volunteers'!A3637</f>
        <v>0</v>
      </c>
    </row>
    <row r="3635" spans="1:1" x14ac:dyDescent="0.25">
      <c r="A3635">
        <f>'Input Volunteers'!A3638</f>
        <v>0</v>
      </c>
    </row>
    <row r="3636" spans="1:1" x14ac:dyDescent="0.25">
      <c r="A3636">
        <f>'Input Volunteers'!A3639</f>
        <v>0</v>
      </c>
    </row>
    <row r="3637" spans="1:1" x14ac:dyDescent="0.25">
      <c r="A3637">
        <f>'Input Volunteers'!A3640</f>
        <v>0</v>
      </c>
    </row>
    <row r="3638" spans="1:1" x14ac:dyDescent="0.25">
      <c r="A3638">
        <f>'Input Volunteers'!A3641</f>
        <v>0</v>
      </c>
    </row>
    <row r="3639" spans="1:1" x14ac:dyDescent="0.25">
      <c r="A3639">
        <f>'Input Volunteers'!A3642</f>
        <v>0</v>
      </c>
    </row>
    <row r="3640" spans="1:1" x14ac:dyDescent="0.25">
      <c r="A3640">
        <f>'Input Volunteers'!A3643</f>
        <v>0</v>
      </c>
    </row>
    <row r="3641" spans="1:1" x14ac:dyDescent="0.25">
      <c r="A3641">
        <f>'Input Volunteers'!A3644</f>
        <v>0</v>
      </c>
    </row>
    <row r="3642" spans="1:1" x14ac:dyDescent="0.25">
      <c r="A3642">
        <f>'Input Volunteers'!A3645</f>
        <v>0</v>
      </c>
    </row>
    <row r="3643" spans="1:1" x14ac:dyDescent="0.25">
      <c r="A3643">
        <f>'Input Volunteers'!A3646</f>
        <v>0</v>
      </c>
    </row>
    <row r="3644" spans="1:1" x14ac:dyDescent="0.25">
      <c r="A3644">
        <f>'Input Volunteers'!A3647</f>
        <v>0</v>
      </c>
    </row>
    <row r="3645" spans="1:1" x14ac:dyDescent="0.25">
      <c r="A3645">
        <f>'Input Volunteers'!A3648</f>
        <v>0</v>
      </c>
    </row>
    <row r="3646" spans="1:1" x14ac:dyDescent="0.25">
      <c r="A3646">
        <f>'Input Volunteers'!A3649</f>
        <v>0</v>
      </c>
    </row>
    <row r="3647" spans="1:1" x14ac:dyDescent="0.25">
      <c r="A3647">
        <f>'Input Volunteers'!A3650</f>
        <v>0</v>
      </c>
    </row>
    <row r="3648" spans="1:1" x14ac:dyDescent="0.25">
      <c r="A3648">
        <f>'Input Volunteers'!A3651</f>
        <v>0</v>
      </c>
    </row>
    <row r="3649" spans="1:1" x14ac:dyDescent="0.25">
      <c r="A3649">
        <f>'Input Volunteers'!A3652</f>
        <v>0</v>
      </c>
    </row>
    <row r="3650" spans="1:1" x14ac:dyDescent="0.25">
      <c r="A3650">
        <f>'Input Volunteers'!A3653</f>
        <v>0</v>
      </c>
    </row>
    <row r="3651" spans="1:1" x14ac:dyDescent="0.25">
      <c r="A3651">
        <f>'Input Volunteers'!A3654</f>
        <v>0</v>
      </c>
    </row>
    <row r="3652" spans="1:1" x14ac:dyDescent="0.25">
      <c r="A3652">
        <f>'Input Volunteers'!A3655</f>
        <v>0</v>
      </c>
    </row>
    <row r="3653" spans="1:1" x14ac:dyDescent="0.25">
      <c r="A3653">
        <f>'Input Volunteers'!A3656</f>
        <v>0</v>
      </c>
    </row>
    <row r="3654" spans="1:1" x14ac:dyDescent="0.25">
      <c r="A3654">
        <f>'Input Volunteers'!A3657</f>
        <v>0</v>
      </c>
    </row>
    <row r="3655" spans="1:1" x14ac:dyDescent="0.25">
      <c r="A3655">
        <f>'Input Volunteers'!A3658</f>
        <v>0</v>
      </c>
    </row>
    <row r="3656" spans="1:1" x14ac:dyDescent="0.25">
      <c r="A3656">
        <f>'Input Volunteers'!A3659</f>
        <v>0</v>
      </c>
    </row>
    <row r="3657" spans="1:1" x14ac:dyDescent="0.25">
      <c r="A3657">
        <f>'Input Volunteers'!A3660</f>
        <v>0</v>
      </c>
    </row>
    <row r="3658" spans="1:1" x14ac:dyDescent="0.25">
      <c r="A3658">
        <f>'Input Volunteers'!A3661</f>
        <v>0</v>
      </c>
    </row>
    <row r="3659" spans="1:1" x14ac:dyDescent="0.25">
      <c r="A3659">
        <f>'Input Volunteers'!A3662</f>
        <v>0</v>
      </c>
    </row>
    <row r="3660" spans="1:1" x14ac:dyDescent="0.25">
      <c r="A3660">
        <f>'Input Volunteers'!A3663</f>
        <v>0</v>
      </c>
    </row>
    <row r="3661" spans="1:1" x14ac:dyDescent="0.25">
      <c r="A3661">
        <f>'Input Volunteers'!A3664</f>
        <v>0</v>
      </c>
    </row>
    <row r="3662" spans="1:1" x14ac:dyDescent="0.25">
      <c r="A3662">
        <f>'Input Volunteers'!A3665</f>
        <v>0</v>
      </c>
    </row>
    <row r="3663" spans="1:1" x14ac:dyDescent="0.25">
      <c r="A3663">
        <f>'Input Volunteers'!A3666</f>
        <v>0</v>
      </c>
    </row>
    <row r="3664" spans="1:1" x14ac:dyDescent="0.25">
      <c r="A3664">
        <f>'Input Volunteers'!A3667</f>
        <v>0</v>
      </c>
    </row>
    <row r="3665" spans="1:1" x14ac:dyDescent="0.25">
      <c r="A3665">
        <f>'Input Volunteers'!A3668</f>
        <v>0</v>
      </c>
    </row>
    <row r="3666" spans="1:1" x14ac:dyDescent="0.25">
      <c r="A3666">
        <f>'Input Volunteers'!A3669</f>
        <v>0</v>
      </c>
    </row>
    <row r="3667" spans="1:1" x14ac:dyDescent="0.25">
      <c r="A3667">
        <f>'Input Volunteers'!A3670</f>
        <v>0</v>
      </c>
    </row>
    <row r="3668" spans="1:1" x14ac:dyDescent="0.25">
      <c r="A3668">
        <f>'Input Volunteers'!A3671</f>
        <v>0</v>
      </c>
    </row>
    <row r="3669" spans="1:1" x14ac:dyDescent="0.25">
      <c r="A3669">
        <f>'Input Volunteers'!A3672</f>
        <v>0</v>
      </c>
    </row>
    <row r="3670" spans="1:1" x14ac:dyDescent="0.25">
      <c r="A3670">
        <f>'Input Volunteers'!A3673</f>
        <v>0</v>
      </c>
    </row>
    <row r="3671" spans="1:1" x14ac:dyDescent="0.25">
      <c r="A3671">
        <f>'Input Volunteers'!A3674</f>
        <v>0</v>
      </c>
    </row>
    <row r="3672" spans="1:1" x14ac:dyDescent="0.25">
      <c r="A3672">
        <f>'Input Volunteers'!A3675</f>
        <v>0</v>
      </c>
    </row>
    <row r="3673" spans="1:1" x14ac:dyDescent="0.25">
      <c r="A3673">
        <f>'Input Volunteers'!A3676</f>
        <v>0</v>
      </c>
    </row>
    <row r="3674" spans="1:1" x14ac:dyDescent="0.25">
      <c r="A3674">
        <f>'Input Volunteers'!A3677</f>
        <v>0</v>
      </c>
    </row>
    <row r="3675" spans="1:1" x14ac:dyDescent="0.25">
      <c r="A3675">
        <f>'Input Volunteers'!A3678</f>
        <v>0</v>
      </c>
    </row>
    <row r="3676" spans="1:1" x14ac:dyDescent="0.25">
      <c r="A3676">
        <f>'Input Volunteers'!A3679</f>
        <v>0</v>
      </c>
    </row>
    <row r="3677" spans="1:1" x14ac:dyDescent="0.25">
      <c r="A3677">
        <f>'Input Volunteers'!A3680</f>
        <v>0</v>
      </c>
    </row>
    <row r="3678" spans="1:1" x14ac:dyDescent="0.25">
      <c r="A3678">
        <f>'Input Volunteers'!A3681</f>
        <v>0</v>
      </c>
    </row>
    <row r="3679" spans="1:1" x14ac:dyDescent="0.25">
      <c r="A3679">
        <f>'Input Volunteers'!A3682</f>
        <v>0</v>
      </c>
    </row>
    <row r="3680" spans="1:1" x14ac:dyDescent="0.25">
      <c r="A3680">
        <f>'Input Volunteers'!A3683</f>
        <v>0</v>
      </c>
    </row>
    <row r="3681" spans="1:1" x14ac:dyDescent="0.25">
      <c r="A3681">
        <f>'Input Volunteers'!A3684</f>
        <v>0</v>
      </c>
    </row>
    <row r="3682" spans="1:1" x14ac:dyDescent="0.25">
      <c r="A3682">
        <f>'Input Volunteers'!A3685</f>
        <v>0</v>
      </c>
    </row>
    <row r="3683" spans="1:1" x14ac:dyDescent="0.25">
      <c r="A3683">
        <f>'Input Volunteers'!A3686</f>
        <v>0</v>
      </c>
    </row>
    <row r="3684" spans="1:1" x14ac:dyDescent="0.25">
      <c r="A3684">
        <f>'Input Volunteers'!A3687</f>
        <v>0</v>
      </c>
    </row>
    <row r="3685" spans="1:1" x14ac:dyDescent="0.25">
      <c r="A3685">
        <f>'Input Volunteers'!A3688</f>
        <v>0</v>
      </c>
    </row>
    <row r="3686" spans="1:1" x14ac:dyDescent="0.25">
      <c r="A3686">
        <f>'Input Volunteers'!A3689</f>
        <v>0</v>
      </c>
    </row>
    <row r="3687" spans="1:1" x14ac:dyDescent="0.25">
      <c r="A3687">
        <f>'Input Volunteers'!A3690</f>
        <v>0</v>
      </c>
    </row>
    <row r="3688" spans="1:1" x14ac:dyDescent="0.25">
      <c r="A3688">
        <f>'Input Volunteers'!A3691</f>
        <v>0</v>
      </c>
    </row>
    <row r="3689" spans="1:1" x14ac:dyDescent="0.25">
      <c r="A3689">
        <f>'Input Volunteers'!A3692</f>
        <v>0</v>
      </c>
    </row>
    <row r="3690" spans="1:1" x14ac:dyDescent="0.25">
      <c r="A3690">
        <f>'Input Volunteers'!A3693</f>
        <v>0</v>
      </c>
    </row>
    <row r="3691" spans="1:1" x14ac:dyDescent="0.25">
      <c r="A3691">
        <f>'Input Volunteers'!A3694</f>
        <v>0</v>
      </c>
    </row>
    <row r="3692" spans="1:1" x14ac:dyDescent="0.25">
      <c r="A3692">
        <f>'Input Volunteers'!A3695</f>
        <v>0</v>
      </c>
    </row>
    <row r="3693" spans="1:1" x14ac:dyDescent="0.25">
      <c r="A3693">
        <f>'Input Volunteers'!A3696</f>
        <v>0</v>
      </c>
    </row>
    <row r="3694" spans="1:1" x14ac:dyDescent="0.25">
      <c r="A3694">
        <f>'Input Volunteers'!A3697</f>
        <v>0</v>
      </c>
    </row>
    <row r="3695" spans="1:1" x14ac:dyDescent="0.25">
      <c r="A3695">
        <f>'Input Volunteers'!A3698</f>
        <v>0</v>
      </c>
    </row>
    <row r="3696" spans="1:1" x14ac:dyDescent="0.25">
      <c r="A3696">
        <f>'Input Volunteers'!A3699</f>
        <v>0</v>
      </c>
    </row>
    <row r="3697" spans="1:1" x14ac:dyDescent="0.25">
      <c r="A3697">
        <f>'Input Volunteers'!A3700</f>
        <v>0</v>
      </c>
    </row>
    <row r="3698" spans="1:1" x14ac:dyDescent="0.25">
      <c r="A3698">
        <f>'Input Volunteers'!A3701</f>
        <v>0</v>
      </c>
    </row>
    <row r="3699" spans="1:1" x14ac:dyDescent="0.25">
      <c r="A3699">
        <f>'Input Volunteers'!A3702</f>
        <v>0</v>
      </c>
    </row>
    <row r="3700" spans="1:1" x14ac:dyDescent="0.25">
      <c r="A3700">
        <f>'Input Volunteers'!A3703</f>
        <v>0</v>
      </c>
    </row>
    <row r="3701" spans="1:1" x14ac:dyDescent="0.25">
      <c r="A3701">
        <f>'Input Volunteers'!A3704</f>
        <v>0</v>
      </c>
    </row>
    <row r="3702" spans="1:1" x14ac:dyDescent="0.25">
      <c r="A3702">
        <f>'Input Volunteers'!A3705</f>
        <v>0</v>
      </c>
    </row>
    <row r="3703" spans="1:1" x14ac:dyDescent="0.25">
      <c r="A3703">
        <f>'Input Volunteers'!A3706</f>
        <v>0</v>
      </c>
    </row>
    <row r="3704" spans="1:1" x14ac:dyDescent="0.25">
      <c r="A3704">
        <f>'Input Volunteers'!A3707</f>
        <v>0</v>
      </c>
    </row>
    <row r="3705" spans="1:1" x14ac:dyDescent="0.25">
      <c r="A3705">
        <f>'Input Volunteers'!A3708</f>
        <v>0</v>
      </c>
    </row>
    <row r="3706" spans="1:1" x14ac:dyDescent="0.25">
      <c r="A3706">
        <f>'Input Volunteers'!A3709</f>
        <v>0</v>
      </c>
    </row>
    <row r="3707" spans="1:1" x14ac:dyDescent="0.25">
      <c r="A3707">
        <f>'Input Volunteers'!A3710</f>
        <v>0</v>
      </c>
    </row>
    <row r="3708" spans="1:1" x14ac:dyDescent="0.25">
      <c r="A3708">
        <f>'Input Volunteers'!A3711</f>
        <v>0</v>
      </c>
    </row>
    <row r="3709" spans="1:1" x14ac:dyDescent="0.25">
      <c r="A3709">
        <f>'Input Volunteers'!A3712</f>
        <v>0</v>
      </c>
    </row>
    <row r="3710" spans="1:1" x14ac:dyDescent="0.25">
      <c r="A3710">
        <f>'Input Volunteers'!A3713</f>
        <v>0</v>
      </c>
    </row>
    <row r="3711" spans="1:1" x14ac:dyDescent="0.25">
      <c r="A3711">
        <f>'Input Volunteers'!A3714</f>
        <v>0</v>
      </c>
    </row>
    <row r="3712" spans="1:1" x14ac:dyDescent="0.25">
      <c r="A3712">
        <f>'Input Volunteers'!A3715</f>
        <v>0</v>
      </c>
    </row>
    <row r="3713" spans="1:1" x14ac:dyDescent="0.25">
      <c r="A3713">
        <f>'Input Volunteers'!A3716</f>
        <v>0</v>
      </c>
    </row>
    <row r="3714" spans="1:1" x14ac:dyDescent="0.25">
      <c r="A3714">
        <f>'Input Volunteers'!A3717</f>
        <v>0</v>
      </c>
    </row>
    <row r="3715" spans="1:1" x14ac:dyDescent="0.25">
      <c r="A3715">
        <f>'Input Volunteers'!A3718</f>
        <v>0</v>
      </c>
    </row>
    <row r="3716" spans="1:1" x14ac:dyDescent="0.25">
      <c r="A3716">
        <f>'Input Volunteers'!A3719</f>
        <v>0</v>
      </c>
    </row>
    <row r="3717" spans="1:1" x14ac:dyDescent="0.25">
      <c r="A3717">
        <f>'Input Volunteers'!A3720</f>
        <v>0</v>
      </c>
    </row>
    <row r="3718" spans="1:1" x14ac:dyDescent="0.25">
      <c r="A3718">
        <f>'Input Volunteers'!A3721</f>
        <v>0</v>
      </c>
    </row>
    <row r="3719" spans="1:1" x14ac:dyDescent="0.25">
      <c r="A3719">
        <f>'Input Volunteers'!A3722</f>
        <v>0</v>
      </c>
    </row>
    <row r="3720" spans="1:1" x14ac:dyDescent="0.25">
      <c r="A3720">
        <f>'Input Volunteers'!A3723</f>
        <v>0</v>
      </c>
    </row>
    <row r="3721" spans="1:1" x14ac:dyDescent="0.25">
      <c r="A3721">
        <f>'Input Volunteers'!A3724</f>
        <v>0</v>
      </c>
    </row>
    <row r="3722" spans="1:1" x14ac:dyDescent="0.25">
      <c r="A3722">
        <f>'Input Volunteers'!A3725</f>
        <v>0</v>
      </c>
    </row>
    <row r="3723" spans="1:1" x14ac:dyDescent="0.25">
      <c r="A3723">
        <f>'Input Volunteers'!A3726</f>
        <v>0</v>
      </c>
    </row>
    <row r="3724" spans="1:1" x14ac:dyDescent="0.25">
      <c r="A3724">
        <f>'Input Volunteers'!A3727</f>
        <v>0</v>
      </c>
    </row>
    <row r="3725" spans="1:1" x14ac:dyDescent="0.25">
      <c r="A3725">
        <f>'Input Volunteers'!A3728</f>
        <v>0</v>
      </c>
    </row>
    <row r="3726" spans="1:1" x14ac:dyDescent="0.25">
      <c r="A3726">
        <f>'Input Volunteers'!A3729</f>
        <v>0</v>
      </c>
    </row>
    <row r="3727" spans="1:1" x14ac:dyDescent="0.25">
      <c r="A3727">
        <f>'Input Volunteers'!A3730</f>
        <v>0</v>
      </c>
    </row>
    <row r="3728" spans="1:1" x14ac:dyDescent="0.25">
      <c r="A3728">
        <f>'Input Volunteers'!A3731</f>
        <v>0</v>
      </c>
    </row>
    <row r="3729" spans="1:1" x14ac:dyDescent="0.25">
      <c r="A3729">
        <f>'Input Volunteers'!A3732</f>
        <v>0</v>
      </c>
    </row>
    <row r="3730" spans="1:1" x14ac:dyDescent="0.25">
      <c r="A3730">
        <f>'Input Volunteers'!A3733</f>
        <v>0</v>
      </c>
    </row>
    <row r="3731" spans="1:1" x14ac:dyDescent="0.25">
      <c r="A3731">
        <f>'Input Volunteers'!A3734</f>
        <v>0</v>
      </c>
    </row>
    <row r="3732" spans="1:1" x14ac:dyDescent="0.25">
      <c r="A3732">
        <f>'Input Volunteers'!A3735</f>
        <v>0</v>
      </c>
    </row>
    <row r="3733" spans="1:1" x14ac:dyDescent="0.25">
      <c r="A3733">
        <f>'Input Volunteers'!A3736</f>
        <v>0</v>
      </c>
    </row>
    <row r="3734" spans="1:1" x14ac:dyDescent="0.25">
      <c r="A3734">
        <f>'Input Volunteers'!A3737</f>
        <v>0</v>
      </c>
    </row>
    <row r="3735" spans="1:1" x14ac:dyDescent="0.25">
      <c r="A3735">
        <f>'Input Volunteers'!A3738</f>
        <v>0</v>
      </c>
    </row>
    <row r="3736" spans="1:1" x14ac:dyDescent="0.25">
      <c r="A3736">
        <f>'Input Volunteers'!A3739</f>
        <v>0</v>
      </c>
    </row>
    <row r="3737" spans="1:1" x14ac:dyDescent="0.25">
      <c r="A3737">
        <f>'Input Volunteers'!A3740</f>
        <v>0</v>
      </c>
    </row>
    <row r="3738" spans="1:1" x14ac:dyDescent="0.25">
      <c r="A3738">
        <f>'Input Volunteers'!A3741</f>
        <v>0</v>
      </c>
    </row>
    <row r="3739" spans="1:1" x14ac:dyDescent="0.25">
      <c r="A3739">
        <f>'Input Volunteers'!A3742</f>
        <v>0</v>
      </c>
    </row>
    <row r="3740" spans="1:1" x14ac:dyDescent="0.25">
      <c r="A3740">
        <f>'Input Volunteers'!A3743</f>
        <v>0</v>
      </c>
    </row>
    <row r="3741" spans="1:1" x14ac:dyDescent="0.25">
      <c r="A3741">
        <f>'Input Volunteers'!A3744</f>
        <v>0</v>
      </c>
    </row>
    <row r="3742" spans="1:1" x14ac:dyDescent="0.25">
      <c r="A3742">
        <f>'Input Volunteers'!A3745</f>
        <v>0</v>
      </c>
    </row>
    <row r="3743" spans="1:1" x14ac:dyDescent="0.25">
      <c r="A3743">
        <f>'Input Volunteers'!A3746</f>
        <v>0</v>
      </c>
    </row>
    <row r="3744" spans="1:1" x14ac:dyDescent="0.25">
      <c r="A3744">
        <f>'Input Volunteers'!A3747</f>
        <v>0</v>
      </c>
    </row>
    <row r="3745" spans="1:1" x14ac:dyDescent="0.25">
      <c r="A3745">
        <f>'Input Volunteers'!A3748</f>
        <v>0</v>
      </c>
    </row>
    <row r="3746" spans="1:1" x14ac:dyDescent="0.25">
      <c r="A3746">
        <f>'Input Volunteers'!A3749</f>
        <v>0</v>
      </c>
    </row>
    <row r="3747" spans="1:1" x14ac:dyDescent="0.25">
      <c r="A3747">
        <f>'Input Volunteers'!A3750</f>
        <v>0</v>
      </c>
    </row>
    <row r="3748" spans="1:1" x14ac:dyDescent="0.25">
      <c r="A3748">
        <f>'Input Volunteers'!A3751</f>
        <v>0</v>
      </c>
    </row>
    <row r="3749" spans="1:1" x14ac:dyDescent="0.25">
      <c r="A3749">
        <f>'Input Volunteers'!A3752</f>
        <v>0</v>
      </c>
    </row>
    <row r="3750" spans="1:1" x14ac:dyDescent="0.25">
      <c r="A3750">
        <f>'Input Volunteers'!A3753</f>
        <v>0</v>
      </c>
    </row>
    <row r="3751" spans="1:1" x14ac:dyDescent="0.25">
      <c r="A3751">
        <f>'Input Volunteers'!A3754</f>
        <v>0</v>
      </c>
    </row>
    <row r="3752" spans="1:1" x14ac:dyDescent="0.25">
      <c r="A3752">
        <f>'Input Volunteers'!A3755</f>
        <v>0</v>
      </c>
    </row>
    <row r="3753" spans="1:1" x14ac:dyDescent="0.25">
      <c r="A3753">
        <f>'Input Volunteers'!A3756</f>
        <v>0</v>
      </c>
    </row>
    <row r="3754" spans="1:1" x14ac:dyDescent="0.25">
      <c r="A3754">
        <f>'Input Volunteers'!A3757</f>
        <v>0</v>
      </c>
    </row>
    <row r="3755" spans="1:1" x14ac:dyDescent="0.25">
      <c r="A3755">
        <f>'Input Volunteers'!A3758</f>
        <v>0</v>
      </c>
    </row>
    <row r="3756" spans="1:1" x14ac:dyDescent="0.25">
      <c r="A3756">
        <f>'Input Volunteers'!A3759</f>
        <v>0</v>
      </c>
    </row>
    <row r="3757" spans="1:1" x14ac:dyDescent="0.25">
      <c r="A3757">
        <f>'Input Volunteers'!A3760</f>
        <v>0</v>
      </c>
    </row>
    <row r="3758" spans="1:1" x14ac:dyDescent="0.25">
      <c r="A3758">
        <f>'Input Volunteers'!A3761</f>
        <v>0</v>
      </c>
    </row>
    <row r="3759" spans="1:1" x14ac:dyDescent="0.25">
      <c r="A3759">
        <f>'Input Volunteers'!A3762</f>
        <v>0</v>
      </c>
    </row>
    <row r="3760" spans="1:1" x14ac:dyDescent="0.25">
      <c r="A3760">
        <f>'Input Volunteers'!A3763</f>
        <v>0</v>
      </c>
    </row>
    <row r="3761" spans="1:1" x14ac:dyDescent="0.25">
      <c r="A3761">
        <f>'Input Volunteers'!A3764</f>
        <v>0</v>
      </c>
    </row>
    <row r="3762" spans="1:1" x14ac:dyDescent="0.25">
      <c r="A3762">
        <f>'Input Volunteers'!A3765</f>
        <v>0</v>
      </c>
    </row>
    <row r="3763" spans="1:1" x14ac:dyDescent="0.25">
      <c r="A3763">
        <f>'Input Volunteers'!A3766</f>
        <v>0</v>
      </c>
    </row>
    <row r="3764" spans="1:1" x14ac:dyDescent="0.25">
      <c r="A3764">
        <f>'Input Volunteers'!A3767</f>
        <v>0</v>
      </c>
    </row>
    <row r="3765" spans="1:1" x14ac:dyDescent="0.25">
      <c r="A3765">
        <f>'Input Volunteers'!A3768</f>
        <v>0</v>
      </c>
    </row>
    <row r="3766" spans="1:1" x14ac:dyDescent="0.25">
      <c r="A3766">
        <f>'Input Volunteers'!A3769</f>
        <v>0</v>
      </c>
    </row>
    <row r="3767" spans="1:1" x14ac:dyDescent="0.25">
      <c r="A3767">
        <f>'Input Volunteers'!A3770</f>
        <v>0</v>
      </c>
    </row>
    <row r="3768" spans="1:1" x14ac:dyDescent="0.25">
      <c r="A3768">
        <f>'Input Volunteers'!A3771</f>
        <v>0</v>
      </c>
    </row>
    <row r="3769" spans="1:1" x14ac:dyDescent="0.25">
      <c r="A3769">
        <f>'Input Volunteers'!A3772</f>
        <v>0</v>
      </c>
    </row>
    <row r="3770" spans="1:1" x14ac:dyDescent="0.25">
      <c r="A3770">
        <f>'Input Volunteers'!A3773</f>
        <v>0</v>
      </c>
    </row>
    <row r="3771" spans="1:1" x14ac:dyDescent="0.25">
      <c r="A3771">
        <f>'Input Volunteers'!A3774</f>
        <v>0</v>
      </c>
    </row>
    <row r="3772" spans="1:1" x14ac:dyDescent="0.25">
      <c r="A3772">
        <f>'Input Volunteers'!A3775</f>
        <v>0</v>
      </c>
    </row>
    <row r="3773" spans="1:1" x14ac:dyDescent="0.25">
      <c r="A3773">
        <f>'Input Volunteers'!A3776</f>
        <v>0</v>
      </c>
    </row>
    <row r="3774" spans="1:1" x14ac:dyDescent="0.25">
      <c r="A3774">
        <f>'Input Volunteers'!A3777</f>
        <v>0</v>
      </c>
    </row>
    <row r="3775" spans="1:1" x14ac:dyDescent="0.25">
      <c r="A3775">
        <f>'Input Volunteers'!A3778</f>
        <v>0</v>
      </c>
    </row>
    <row r="3776" spans="1:1" x14ac:dyDescent="0.25">
      <c r="A3776">
        <f>'Input Volunteers'!A3779</f>
        <v>0</v>
      </c>
    </row>
    <row r="3777" spans="1:1" x14ac:dyDescent="0.25">
      <c r="A3777">
        <f>'Input Volunteers'!A3780</f>
        <v>0</v>
      </c>
    </row>
    <row r="3778" spans="1:1" x14ac:dyDescent="0.25">
      <c r="A3778">
        <f>'Input Volunteers'!A3781</f>
        <v>0</v>
      </c>
    </row>
    <row r="3779" spans="1:1" x14ac:dyDescent="0.25">
      <c r="A3779">
        <f>'Input Volunteers'!A3782</f>
        <v>0</v>
      </c>
    </row>
    <row r="3780" spans="1:1" x14ac:dyDescent="0.25">
      <c r="A3780">
        <f>'Input Volunteers'!A3783</f>
        <v>0</v>
      </c>
    </row>
    <row r="3781" spans="1:1" x14ac:dyDescent="0.25">
      <c r="A3781">
        <f>'Input Volunteers'!A3784</f>
        <v>0</v>
      </c>
    </row>
    <row r="3782" spans="1:1" x14ac:dyDescent="0.25">
      <c r="A3782">
        <f>'Input Volunteers'!A3785</f>
        <v>0</v>
      </c>
    </row>
    <row r="3783" spans="1:1" x14ac:dyDescent="0.25">
      <c r="A3783">
        <f>'Input Volunteers'!A3786</f>
        <v>0</v>
      </c>
    </row>
    <row r="3784" spans="1:1" x14ac:dyDescent="0.25">
      <c r="A3784">
        <f>'Input Volunteers'!A3787</f>
        <v>0</v>
      </c>
    </row>
    <row r="3785" spans="1:1" x14ac:dyDescent="0.25">
      <c r="A3785">
        <f>'Input Volunteers'!A3788</f>
        <v>0</v>
      </c>
    </row>
    <row r="3786" spans="1:1" x14ac:dyDescent="0.25">
      <c r="A3786">
        <f>'Input Volunteers'!A3789</f>
        <v>0</v>
      </c>
    </row>
    <row r="3787" spans="1:1" x14ac:dyDescent="0.25">
      <c r="A3787">
        <f>'Input Volunteers'!A3790</f>
        <v>0</v>
      </c>
    </row>
    <row r="3788" spans="1:1" x14ac:dyDescent="0.25">
      <c r="A3788">
        <f>'Input Volunteers'!A3791</f>
        <v>0</v>
      </c>
    </row>
    <row r="3789" spans="1:1" x14ac:dyDescent="0.25">
      <c r="A3789">
        <f>'Input Volunteers'!A3792</f>
        <v>0</v>
      </c>
    </row>
    <row r="3790" spans="1:1" x14ac:dyDescent="0.25">
      <c r="A3790">
        <f>'Input Volunteers'!A3793</f>
        <v>0</v>
      </c>
    </row>
    <row r="3791" spans="1:1" x14ac:dyDescent="0.25">
      <c r="A3791">
        <f>'Input Volunteers'!A3794</f>
        <v>0</v>
      </c>
    </row>
    <row r="3792" spans="1:1" x14ac:dyDescent="0.25">
      <c r="A3792">
        <f>'Input Volunteers'!A3795</f>
        <v>0</v>
      </c>
    </row>
    <row r="3793" spans="1:1" x14ac:dyDescent="0.25">
      <c r="A3793">
        <f>'Input Volunteers'!A3796</f>
        <v>0</v>
      </c>
    </row>
    <row r="3794" spans="1:1" x14ac:dyDescent="0.25">
      <c r="A3794">
        <f>'Input Volunteers'!A3797</f>
        <v>0</v>
      </c>
    </row>
    <row r="3795" spans="1:1" x14ac:dyDescent="0.25">
      <c r="A3795">
        <f>'Input Volunteers'!A3798</f>
        <v>0</v>
      </c>
    </row>
    <row r="3796" spans="1:1" x14ac:dyDescent="0.25">
      <c r="A3796">
        <f>'Input Volunteers'!A3799</f>
        <v>0</v>
      </c>
    </row>
    <row r="3797" spans="1:1" x14ac:dyDescent="0.25">
      <c r="A3797">
        <f>'Input Volunteers'!A3800</f>
        <v>0</v>
      </c>
    </row>
    <row r="3798" spans="1:1" x14ac:dyDescent="0.25">
      <c r="A3798">
        <f>'Input Volunteers'!A3801</f>
        <v>0</v>
      </c>
    </row>
    <row r="3799" spans="1:1" x14ac:dyDescent="0.25">
      <c r="A3799">
        <f>'Input Volunteers'!A3802</f>
        <v>0</v>
      </c>
    </row>
    <row r="3800" spans="1:1" x14ac:dyDescent="0.25">
      <c r="A3800">
        <f>'Input Volunteers'!A3803</f>
        <v>0</v>
      </c>
    </row>
    <row r="3801" spans="1:1" x14ac:dyDescent="0.25">
      <c r="A3801">
        <f>'Input Volunteers'!A3804</f>
        <v>0</v>
      </c>
    </row>
    <row r="3802" spans="1:1" x14ac:dyDescent="0.25">
      <c r="A3802">
        <f>'Input Volunteers'!A3805</f>
        <v>0</v>
      </c>
    </row>
    <row r="3803" spans="1:1" x14ac:dyDescent="0.25">
      <c r="A3803">
        <f>'Input Volunteers'!A3806</f>
        <v>0</v>
      </c>
    </row>
    <row r="3804" spans="1:1" x14ac:dyDescent="0.25">
      <c r="A3804">
        <f>'Input Volunteers'!A3807</f>
        <v>0</v>
      </c>
    </row>
    <row r="3805" spans="1:1" x14ac:dyDescent="0.25">
      <c r="A3805">
        <f>'Input Volunteers'!A3808</f>
        <v>0</v>
      </c>
    </row>
    <row r="3806" spans="1:1" x14ac:dyDescent="0.25">
      <c r="A3806">
        <f>'Input Volunteers'!A3809</f>
        <v>0</v>
      </c>
    </row>
    <row r="3807" spans="1:1" x14ac:dyDescent="0.25">
      <c r="A3807">
        <f>'Input Volunteers'!A3810</f>
        <v>0</v>
      </c>
    </row>
    <row r="3808" spans="1:1" x14ac:dyDescent="0.25">
      <c r="A3808">
        <f>'Input Volunteers'!A3811</f>
        <v>0</v>
      </c>
    </row>
    <row r="3809" spans="1:1" x14ac:dyDescent="0.25">
      <c r="A3809">
        <f>'Input Volunteers'!A3812</f>
        <v>0</v>
      </c>
    </row>
    <row r="3810" spans="1:1" x14ac:dyDescent="0.25">
      <c r="A3810">
        <f>'Input Volunteers'!A3813</f>
        <v>0</v>
      </c>
    </row>
    <row r="3811" spans="1:1" x14ac:dyDescent="0.25">
      <c r="A3811">
        <f>'Input Volunteers'!A3814</f>
        <v>0</v>
      </c>
    </row>
    <row r="3812" spans="1:1" x14ac:dyDescent="0.25">
      <c r="A3812">
        <f>'Input Volunteers'!A3815</f>
        <v>0</v>
      </c>
    </row>
    <row r="3813" spans="1:1" x14ac:dyDescent="0.25">
      <c r="A3813">
        <f>'Input Volunteers'!A3816</f>
        <v>0</v>
      </c>
    </row>
    <row r="3814" spans="1:1" x14ac:dyDescent="0.25">
      <c r="A3814">
        <f>'Input Volunteers'!A3817</f>
        <v>0</v>
      </c>
    </row>
    <row r="3815" spans="1:1" x14ac:dyDescent="0.25">
      <c r="A3815">
        <f>'Input Volunteers'!A3818</f>
        <v>0</v>
      </c>
    </row>
    <row r="3816" spans="1:1" x14ac:dyDescent="0.25">
      <c r="A3816">
        <f>'Input Volunteers'!A3819</f>
        <v>0</v>
      </c>
    </row>
    <row r="3817" spans="1:1" x14ac:dyDescent="0.25">
      <c r="A3817">
        <f>'Input Volunteers'!A3820</f>
        <v>0</v>
      </c>
    </row>
    <row r="3818" spans="1:1" x14ac:dyDescent="0.25">
      <c r="A3818">
        <f>'Input Volunteers'!A3821</f>
        <v>0</v>
      </c>
    </row>
    <row r="3819" spans="1:1" x14ac:dyDescent="0.25">
      <c r="A3819">
        <f>'Input Volunteers'!A3822</f>
        <v>0</v>
      </c>
    </row>
    <row r="3820" spans="1:1" x14ac:dyDescent="0.25">
      <c r="A3820">
        <f>'Input Volunteers'!A3823</f>
        <v>0</v>
      </c>
    </row>
    <row r="3821" spans="1:1" x14ac:dyDescent="0.25">
      <c r="A3821">
        <f>'Input Volunteers'!A3824</f>
        <v>0</v>
      </c>
    </row>
    <row r="3822" spans="1:1" x14ac:dyDescent="0.25">
      <c r="A3822">
        <f>'Input Volunteers'!A3825</f>
        <v>0</v>
      </c>
    </row>
    <row r="3823" spans="1:1" x14ac:dyDescent="0.25">
      <c r="A3823">
        <f>'Input Volunteers'!A3826</f>
        <v>0</v>
      </c>
    </row>
    <row r="3824" spans="1:1" x14ac:dyDescent="0.25">
      <c r="A3824">
        <f>'Input Volunteers'!A3827</f>
        <v>0</v>
      </c>
    </row>
    <row r="3825" spans="1:1" x14ac:dyDescent="0.25">
      <c r="A3825">
        <f>'Input Volunteers'!A3828</f>
        <v>0</v>
      </c>
    </row>
    <row r="3826" spans="1:1" x14ac:dyDescent="0.25">
      <c r="A3826">
        <f>'Input Volunteers'!A3829</f>
        <v>0</v>
      </c>
    </row>
    <row r="3827" spans="1:1" x14ac:dyDescent="0.25">
      <c r="A3827">
        <f>'Input Volunteers'!A3830</f>
        <v>0</v>
      </c>
    </row>
    <row r="3828" spans="1:1" x14ac:dyDescent="0.25">
      <c r="A3828">
        <f>'Input Volunteers'!A3831</f>
        <v>0</v>
      </c>
    </row>
    <row r="3829" spans="1:1" x14ac:dyDescent="0.25">
      <c r="A3829">
        <f>'Input Volunteers'!A3832</f>
        <v>0</v>
      </c>
    </row>
    <row r="3830" spans="1:1" x14ac:dyDescent="0.25">
      <c r="A3830">
        <f>'Input Volunteers'!A3833</f>
        <v>0</v>
      </c>
    </row>
    <row r="3831" spans="1:1" x14ac:dyDescent="0.25">
      <c r="A3831">
        <f>'Input Volunteers'!A3834</f>
        <v>0</v>
      </c>
    </row>
    <row r="3832" spans="1:1" x14ac:dyDescent="0.25">
      <c r="A3832">
        <f>'Input Volunteers'!A3835</f>
        <v>0</v>
      </c>
    </row>
    <row r="3833" spans="1:1" x14ac:dyDescent="0.25">
      <c r="A3833">
        <f>'Input Volunteers'!A3836</f>
        <v>0</v>
      </c>
    </row>
    <row r="3834" spans="1:1" x14ac:dyDescent="0.25">
      <c r="A3834">
        <f>'Input Volunteers'!A3837</f>
        <v>0</v>
      </c>
    </row>
    <row r="3835" spans="1:1" x14ac:dyDescent="0.25">
      <c r="A3835">
        <f>'Input Volunteers'!A3838</f>
        <v>0</v>
      </c>
    </row>
    <row r="3836" spans="1:1" x14ac:dyDescent="0.25">
      <c r="A3836">
        <f>'Input Volunteers'!A3839</f>
        <v>0</v>
      </c>
    </row>
    <row r="3837" spans="1:1" x14ac:dyDescent="0.25">
      <c r="A3837">
        <f>'Input Volunteers'!A3840</f>
        <v>0</v>
      </c>
    </row>
    <row r="3838" spans="1:1" x14ac:dyDescent="0.25">
      <c r="A3838">
        <f>'Input Volunteers'!A3841</f>
        <v>0</v>
      </c>
    </row>
    <row r="3839" spans="1:1" x14ac:dyDescent="0.25">
      <c r="A3839">
        <f>'Input Volunteers'!A3842</f>
        <v>0</v>
      </c>
    </row>
    <row r="3840" spans="1:1" x14ac:dyDescent="0.25">
      <c r="A3840">
        <f>'Input Volunteers'!A3843</f>
        <v>0</v>
      </c>
    </row>
    <row r="3841" spans="1:1" x14ac:dyDescent="0.25">
      <c r="A3841">
        <f>'Input Volunteers'!A3844</f>
        <v>0</v>
      </c>
    </row>
    <row r="3842" spans="1:1" x14ac:dyDescent="0.25">
      <c r="A3842">
        <f>'Input Volunteers'!A3845</f>
        <v>0</v>
      </c>
    </row>
    <row r="3843" spans="1:1" x14ac:dyDescent="0.25">
      <c r="A3843">
        <f>'Input Volunteers'!A3846</f>
        <v>0</v>
      </c>
    </row>
    <row r="3844" spans="1:1" x14ac:dyDescent="0.25">
      <c r="A3844">
        <f>'Input Volunteers'!A3847</f>
        <v>0</v>
      </c>
    </row>
    <row r="3845" spans="1:1" x14ac:dyDescent="0.25">
      <c r="A3845">
        <f>'Input Volunteers'!A3848</f>
        <v>0</v>
      </c>
    </row>
    <row r="3846" spans="1:1" x14ac:dyDescent="0.25">
      <c r="A3846">
        <f>'Input Volunteers'!A3849</f>
        <v>0</v>
      </c>
    </row>
    <row r="3847" spans="1:1" x14ac:dyDescent="0.25">
      <c r="A3847">
        <f>'Input Volunteers'!A3850</f>
        <v>0</v>
      </c>
    </row>
    <row r="3848" spans="1:1" x14ac:dyDescent="0.25">
      <c r="A3848">
        <f>'Input Volunteers'!A3851</f>
        <v>0</v>
      </c>
    </row>
    <row r="3849" spans="1:1" x14ac:dyDescent="0.25">
      <c r="A3849">
        <f>'Input Volunteers'!A3852</f>
        <v>0</v>
      </c>
    </row>
    <row r="3850" spans="1:1" x14ac:dyDescent="0.25">
      <c r="A3850">
        <f>'Input Volunteers'!A3853</f>
        <v>0</v>
      </c>
    </row>
    <row r="3851" spans="1:1" x14ac:dyDescent="0.25">
      <c r="A3851">
        <f>'Input Volunteers'!A3854</f>
        <v>0</v>
      </c>
    </row>
    <row r="3852" spans="1:1" x14ac:dyDescent="0.25">
      <c r="A3852">
        <f>'Input Volunteers'!A3855</f>
        <v>0</v>
      </c>
    </row>
    <row r="3853" spans="1:1" x14ac:dyDescent="0.25">
      <c r="A3853">
        <f>'Input Volunteers'!A3856</f>
        <v>0</v>
      </c>
    </row>
    <row r="3854" spans="1:1" x14ac:dyDescent="0.25">
      <c r="A3854">
        <f>'Input Volunteers'!A3857</f>
        <v>0</v>
      </c>
    </row>
    <row r="3855" spans="1:1" x14ac:dyDescent="0.25">
      <c r="A3855">
        <f>'Input Volunteers'!A3858</f>
        <v>0</v>
      </c>
    </row>
    <row r="3856" spans="1:1" x14ac:dyDescent="0.25">
      <c r="A3856">
        <f>'Input Volunteers'!A3859</f>
        <v>0</v>
      </c>
    </row>
    <row r="3857" spans="1:1" x14ac:dyDescent="0.25">
      <c r="A3857">
        <f>'Input Volunteers'!A3860</f>
        <v>0</v>
      </c>
    </row>
    <row r="3858" spans="1:1" x14ac:dyDescent="0.25">
      <c r="A3858">
        <f>'Input Volunteers'!A3861</f>
        <v>0</v>
      </c>
    </row>
    <row r="3859" spans="1:1" x14ac:dyDescent="0.25">
      <c r="A3859">
        <f>'Input Volunteers'!A3862</f>
        <v>0</v>
      </c>
    </row>
    <row r="3860" spans="1:1" x14ac:dyDescent="0.25">
      <c r="A3860">
        <f>'Input Volunteers'!A3863</f>
        <v>0</v>
      </c>
    </row>
    <row r="3861" spans="1:1" x14ac:dyDescent="0.25">
      <c r="A3861">
        <f>'Input Volunteers'!A3864</f>
        <v>0</v>
      </c>
    </row>
    <row r="3862" spans="1:1" x14ac:dyDescent="0.25">
      <c r="A3862">
        <f>'Input Volunteers'!A3865</f>
        <v>0</v>
      </c>
    </row>
    <row r="3863" spans="1:1" x14ac:dyDescent="0.25">
      <c r="A3863">
        <f>'Input Volunteers'!A3866</f>
        <v>0</v>
      </c>
    </row>
    <row r="3864" spans="1:1" x14ac:dyDescent="0.25">
      <c r="A3864">
        <f>'Input Volunteers'!A3867</f>
        <v>0</v>
      </c>
    </row>
    <row r="3865" spans="1:1" x14ac:dyDescent="0.25">
      <c r="A3865">
        <f>'Input Volunteers'!A3868</f>
        <v>0</v>
      </c>
    </row>
    <row r="3866" spans="1:1" x14ac:dyDescent="0.25">
      <c r="A3866">
        <f>'Input Volunteers'!A3869</f>
        <v>0</v>
      </c>
    </row>
    <row r="3867" spans="1:1" x14ac:dyDescent="0.25">
      <c r="A3867">
        <f>'Input Volunteers'!A3870</f>
        <v>0</v>
      </c>
    </row>
    <row r="3868" spans="1:1" x14ac:dyDescent="0.25">
      <c r="A3868">
        <f>'Input Volunteers'!A3871</f>
        <v>0</v>
      </c>
    </row>
    <row r="3869" spans="1:1" x14ac:dyDescent="0.25">
      <c r="A3869">
        <f>'Input Volunteers'!A3872</f>
        <v>0</v>
      </c>
    </row>
    <row r="3870" spans="1:1" x14ac:dyDescent="0.25">
      <c r="A3870">
        <f>'Input Volunteers'!A3873</f>
        <v>0</v>
      </c>
    </row>
    <row r="3871" spans="1:1" x14ac:dyDescent="0.25">
      <c r="A3871">
        <f>'Input Volunteers'!A3874</f>
        <v>0</v>
      </c>
    </row>
    <row r="3872" spans="1:1" x14ac:dyDescent="0.25">
      <c r="A3872">
        <f>'Input Volunteers'!A3875</f>
        <v>0</v>
      </c>
    </row>
    <row r="3873" spans="1:1" x14ac:dyDescent="0.25">
      <c r="A3873">
        <f>'Input Volunteers'!A3876</f>
        <v>0</v>
      </c>
    </row>
    <row r="3874" spans="1:1" x14ac:dyDescent="0.25">
      <c r="A3874">
        <f>'Input Volunteers'!A3877</f>
        <v>0</v>
      </c>
    </row>
    <row r="3875" spans="1:1" x14ac:dyDescent="0.25">
      <c r="A3875">
        <f>'Input Volunteers'!A3878</f>
        <v>0</v>
      </c>
    </row>
    <row r="3876" spans="1:1" x14ac:dyDescent="0.25">
      <c r="A3876">
        <f>'Input Volunteers'!A3879</f>
        <v>0</v>
      </c>
    </row>
    <row r="3877" spans="1:1" x14ac:dyDescent="0.25">
      <c r="A3877">
        <f>'Input Volunteers'!A3880</f>
        <v>0</v>
      </c>
    </row>
    <row r="3878" spans="1:1" x14ac:dyDescent="0.25">
      <c r="A3878">
        <f>'Input Volunteers'!A3881</f>
        <v>0</v>
      </c>
    </row>
    <row r="3879" spans="1:1" x14ac:dyDescent="0.25">
      <c r="A3879">
        <f>'Input Volunteers'!A3882</f>
        <v>0</v>
      </c>
    </row>
    <row r="3880" spans="1:1" x14ac:dyDescent="0.25">
      <c r="A3880">
        <f>'Input Volunteers'!A3883</f>
        <v>0</v>
      </c>
    </row>
    <row r="3881" spans="1:1" x14ac:dyDescent="0.25">
      <c r="A3881">
        <f>'Input Volunteers'!A3884</f>
        <v>0</v>
      </c>
    </row>
    <row r="3882" spans="1:1" x14ac:dyDescent="0.25">
      <c r="A3882">
        <f>'Input Volunteers'!A3885</f>
        <v>0</v>
      </c>
    </row>
    <row r="3883" spans="1:1" x14ac:dyDescent="0.25">
      <c r="A3883">
        <f>'Input Volunteers'!A3886</f>
        <v>0</v>
      </c>
    </row>
    <row r="3884" spans="1:1" x14ac:dyDescent="0.25">
      <c r="A3884">
        <f>'Input Volunteers'!A3887</f>
        <v>0</v>
      </c>
    </row>
    <row r="3885" spans="1:1" x14ac:dyDescent="0.25">
      <c r="A3885">
        <f>'Input Volunteers'!A3888</f>
        <v>0</v>
      </c>
    </row>
    <row r="3886" spans="1:1" x14ac:dyDescent="0.25">
      <c r="A3886">
        <f>'Input Volunteers'!A3889</f>
        <v>0</v>
      </c>
    </row>
    <row r="3887" spans="1:1" x14ac:dyDescent="0.25">
      <c r="A3887">
        <f>'Input Volunteers'!A3890</f>
        <v>0</v>
      </c>
    </row>
    <row r="3888" spans="1:1" x14ac:dyDescent="0.25">
      <c r="A3888">
        <f>'Input Volunteers'!A3891</f>
        <v>0</v>
      </c>
    </row>
    <row r="3889" spans="1:1" x14ac:dyDescent="0.25">
      <c r="A3889">
        <f>'Input Volunteers'!A3892</f>
        <v>0</v>
      </c>
    </row>
    <row r="3890" spans="1:1" x14ac:dyDescent="0.25">
      <c r="A3890">
        <f>'Input Volunteers'!A3893</f>
        <v>0</v>
      </c>
    </row>
    <row r="3891" spans="1:1" x14ac:dyDescent="0.25">
      <c r="A3891">
        <f>'Input Volunteers'!A3894</f>
        <v>0</v>
      </c>
    </row>
    <row r="3892" spans="1:1" x14ac:dyDescent="0.25">
      <c r="A3892">
        <f>'Input Volunteers'!A3895</f>
        <v>0</v>
      </c>
    </row>
    <row r="3893" spans="1:1" x14ac:dyDescent="0.25">
      <c r="A3893">
        <f>'Input Volunteers'!A3896</f>
        <v>0</v>
      </c>
    </row>
    <row r="3894" spans="1:1" x14ac:dyDescent="0.25">
      <c r="A3894">
        <f>'Input Volunteers'!A3897</f>
        <v>0</v>
      </c>
    </row>
    <row r="3895" spans="1:1" x14ac:dyDescent="0.25">
      <c r="A3895">
        <f>'Input Volunteers'!A3898</f>
        <v>0</v>
      </c>
    </row>
    <row r="3896" spans="1:1" x14ac:dyDescent="0.25">
      <c r="A3896">
        <f>'Input Volunteers'!A3899</f>
        <v>0</v>
      </c>
    </row>
    <row r="3897" spans="1:1" x14ac:dyDescent="0.25">
      <c r="A3897">
        <f>'Input Volunteers'!A3900</f>
        <v>0</v>
      </c>
    </row>
    <row r="3898" spans="1:1" x14ac:dyDescent="0.25">
      <c r="A3898">
        <f>'Input Volunteers'!A3901</f>
        <v>0</v>
      </c>
    </row>
    <row r="3899" spans="1:1" x14ac:dyDescent="0.25">
      <c r="A3899">
        <f>'Input Volunteers'!A3902</f>
        <v>0</v>
      </c>
    </row>
    <row r="3900" spans="1:1" x14ac:dyDescent="0.25">
      <c r="A3900">
        <f>'Input Volunteers'!A3903</f>
        <v>0</v>
      </c>
    </row>
    <row r="3901" spans="1:1" x14ac:dyDescent="0.25">
      <c r="A3901">
        <f>'Input Volunteers'!A3904</f>
        <v>0</v>
      </c>
    </row>
    <row r="3902" spans="1:1" x14ac:dyDescent="0.25">
      <c r="A3902">
        <f>'Input Volunteers'!A3905</f>
        <v>0</v>
      </c>
    </row>
    <row r="3903" spans="1:1" x14ac:dyDescent="0.25">
      <c r="A3903">
        <f>'Input Volunteers'!A3906</f>
        <v>0</v>
      </c>
    </row>
    <row r="3904" spans="1:1" x14ac:dyDescent="0.25">
      <c r="A3904">
        <f>'Input Volunteers'!A3907</f>
        <v>0</v>
      </c>
    </row>
    <row r="3905" spans="1:1" x14ac:dyDescent="0.25">
      <c r="A3905">
        <f>'Input Volunteers'!A3908</f>
        <v>0</v>
      </c>
    </row>
    <row r="3906" spans="1:1" x14ac:dyDescent="0.25">
      <c r="A3906">
        <f>'Input Volunteers'!A3909</f>
        <v>0</v>
      </c>
    </row>
    <row r="3907" spans="1:1" x14ac:dyDescent="0.25">
      <c r="A3907">
        <f>'Input Volunteers'!A3910</f>
        <v>0</v>
      </c>
    </row>
    <row r="3908" spans="1:1" x14ac:dyDescent="0.25">
      <c r="A3908">
        <f>'Input Volunteers'!A3911</f>
        <v>0</v>
      </c>
    </row>
    <row r="3909" spans="1:1" x14ac:dyDescent="0.25">
      <c r="A3909">
        <f>'Input Volunteers'!A3912</f>
        <v>0</v>
      </c>
    </row>
    <row r="3910" spans="1:1" x14ac:dyDescent="0.25">
      <c r="A3910">
        <f>'Input Volunteers'!A3913</f>
        <v>0</v>
      </c>
    </row>
    <row r="3911" spans="1:1" x14ac:dyDescent="0.25">
      <c r="A3911">
        <f>'Input Volunteers'!A3914</f>
        <v>0</v>
      </c>
    </row>
    <row r="3912" spans="1:1" x14ac:dyDescent="0.25">
      <c r="A3912">
        <f>'Input Volunteers'!A3915</f>
        <v>0</v>
      </c>
    </row>
    <row r="3913" spans="1:1" x14ac:dyDescent="0.25">
      <c r="A3913">
        <f>'Input Volunteers'!A3916</f>
        <v>0</v>
      </c>
    </row>
    <row r="3914" spans="1:1" x14ac:dyDescent="0.25">
      <c r="A3914">
        <f>'Input Volunteers'!A3917</f>
        <v>0</v>
      </c>
    </row>
    <row r="3915" spans="1:1" x14ac:dyDescent="0.25">
      <c r="A3915">
        <f>'Input Volunteers'!A3918</f>
        <v>0</v>
      </c>
    </row>
    <row r="3916" spans="1:1" x14ac:dyDescent="0.25">
      <c r="A3916">
        <f>'Input Volunteers'!A3919</f>
        <v>0</v>
      </c>
    </row>
    <row r="3917" spans="1:1" x14ac:dyDescent="0.25">
      <c r="A3917">
        <f>'Input Volunteers'!A3920</f>
        <v>0</v>
      </c>
    </row>
    <row r="3918" spans="1:1" x14ac:dyDescent="0.25">
      <c r="A3918">
        <f>'Input Volunteers'!A3921</f>
        <v>0</v>
      </c>
    </row>
    <row r="3919" spans="1:1" x14ac:dyDescent="0.25">
      <c r="A3919">
        <f>'Input Volunteers'!A3922</f>
        <v>0</v>
      </c>
    </row>
    <row r="3920" spans="1:1" x14ac:dyDescent="0.25">
      <c r="A3920">
        <f>'Input Volunteers'!A3923</f>
        <v>0</v>
      </c>
    </row>
    <row r="3921" spans="1:1" x14ac:dyDescent="0.25">
      <c r="A3921">
        <f>'Input Volunteers'!A3924</f>
        <v>0</v>
      </c>
    </row>
    <row r="3922" spans="1:1" x14ac:dyDescent="0.25">
      <c r="A3922">
        <f>'Input Volunteers'!A3925</f>
        <v>0</v>
      </c>
    </row>
    <row r="3923" spans="1:1" x14ac:dyDescent="0.25">
      <c r="A3923">
        <f>'Input Volunteers'!A3926</f>
        <v>0</v>
      </c>
    </row>
    <row r="3924" spans="1:1" x14ac:dyDescent="0.25">
      <c r="A3924">
        <f>'Input Volunteers'!A3927</f>
        <v>0</v>
      </c>
    </row>
    <row r="3925" spans="1:1" x14ac:dyDescent="0.25">
      <c r="A3925">
        <f>'Input Volunteers'!A3928</f>
        <v>0</v>
      </c>
    </row>
    <row r="3926" spans="1:1" x14ac:dyDescent="0.25">
      <c r="A3926">
        <f>'Input Volunteers'!A3929</f>
        <v>0</v>
      </c>
    </row>
    <row r="3927" spans="1:1" x14ac:dyDescent="0.25">
      <c r="A3927">
        <f>'Input Volunteers'!A3930</f>
        <v>0</v>
      </c>
    </row>
    <row r="3928" spans="1:1" x14ac:dyDescent="0.25">
      <c r="A3928">
        <f>'Input Volunteers'!A3931</f>
        <v>0</v>
      </c>
    </row>
    <row r="3929" spans="1:1" x14ac:dyDescent="0.25">
      <c r="A3929">
        <f>'Input Volunteers'!A3932</f>
        <v>0</v>
      </c>
    </row>
    <row r="3930" spans="1:1" x14ac:dyDescent="0.25">
      <c r="A3930">
        <f>'Input Volunteers'!A3933</f>
        <v>0</v>
      </c>
    </row>
    <row r="3931" spans="1:1" x14ac:dyDescent="0.25">
      <c r="A3931">
        <f>'Input Volunteers'!A3934</f>
        <v>0</v>
      </c>
    </row>
    <row r="3932" spans="1:1" x14ac:dyDescent="0.25">
      <c r="A3932">
        <f>'Input Volunteers'!A3935</f>
        <v>0</v>
      </c>
    </row>
    <row r="3933" spans="1:1" x14ac:dyDescent="0.25">
      <c r="A3933">
        <f>'Input Volunteers'!A3936</f>
        <v>0</v>
      </c>
    </row>
    <row r="3934" spans="1:1" x14ac:dyDescent="0.25">
      <c r="A3934">
        <f>'Input Volunteers'!A3937</f>
        <v>0</v>
      </c>
    </row>
    <row r="3935" spans="1:1" x14ac:dyDescent="0.25">
      <c r="A3935">
        <f>'Input Volunteers'!A3938</f>
        <v>0</v>
      </c>
    </row>
    <row r="3936" spans="1:1" x14ac:dyDescent="0.25">
      <c r="A3936">
        <f>'Input Volunteers'!A3939</f>
        <v>0</v>
      </c>
    </row>
    <row r="3937" spans="1:1" x14ac:dyDescent="0.25">
      <c r="A3937">
        <f>'Input Volunteers'!A3940</f>
        <v>0</v>
      </c>
    </row>
    <row r="3938" spans="1:1" x14ac:dyDescent="0.25">
      <c r="A3938">
        <f>'Input Volunteers'!A3941</f>
        <v>0</v>
      </c>
    </row>
    <row r="3939" spans="1:1" x14ac:dyDescent="0.25">
      <c r="A3939">
        <f>'Input Volunteers'!A3942</f>
        <v>0</v>
      </c>
    </row>
    <row r="3940" spans="1:1" x14ac:dyDescent="0.25">
      <c r="A3940">
        <f>'Input Volunteers'!A3943</f>
        <v>0</v>
      </c>
    </row>
    <row r="3941" spans="1:1" x14ac:dyDescent="0.25">
      <c r="A3941">
        <f>'Input Volunteers'!A3944</f>
        <v>0</v>
      </c>
    </row>
    <row r="3942" spans="1:1" x14ac:dyDescent="0.25">
      <c r="A3942">
        <f>'Input Volunteers'!A3945</f>
        <v>0</v>
      </c>
    </row>
    <row r="3943" spans="1:1" x14ac:dyDescent="0.25">
      <c r="A3943">
        <f>'Input Volunteers'!A3946</f>
        <v>0</v>
      </c>
    </row>
    <row r="3944" spans="1:1" x14ac:dyDescent="0.25">
      <c r="A3944">
        <f>'Input Volunteers'!A3947</f>
        <v>0</v>
      </c>
    </row>
    <row r="3945" spans="1:1" x14ac:dyDescent="0.25">
      <c r="A3945">
        <f>'Input Volunteers'!A3948</f>
        <v>0</v>
      </c>
    </row>
    <row r="3946" spans="1:1" x14ac:dyDescent="0.25">
      <c r="A3946">
        <f>'Input Volunteers'!A3949</f>
        <v>0</v>
      </c>
    </row>
    <row r="3947" spans="1:1" x14ac:dyDescent="0.25">
      <c r="A3947">
        <f>'Input Volunteers'!A3950</f>
        <v>0</v>
      </c>
    </row>
    <row r="3948" spans="1:1" x14ac:dyDescent="0.25">
      <c r="A3948">
        <f>'Input Volunteers'!A3951</f>
        <v>0</v>
      </c>
    </row>
    <row r="3949" spans="1:1" x14ac:dyDescent="0.25">
      <c r="A3949">
        <f>'Input Volunteers'!A3952</f>
        <v>0</v>
      </c>
    </row>
    <row r="3950" spans="1:1" x14ac:dyDescent="0.25">
      <c r="A3950">
        <f>'Input Volunteers'!A3953</f>
        <v>0</v>
      </c>
    </row>
    <row r="3951" spans="1:1" x14ac:dyDescent="0.25">
      <c r="A3951">
        <f>'Input Volunteers'!A3954</f>
        <v>0</v>
      </c>
    </row>
    <row r="3952" spans="1:1" x14ac:dyDescent="0.25">
      <c r="A3952">
        <f>'Input Volunteers'!A3955</f>
        <v>0</v>
      </c>
    </row>
    <row r="3953" spans="1:1" x14ac:dyDescent="0.25">
      <c r="A3953">
        <f>'Input Volunteers'!A3956</f>
        <v>0</v>
      </c>
    </row>
    <row r="3954" spans="1:1" x14ac:dyDescent="0.25">
      <c r="A3954">
        <f>'Input Volunteers'!A3957</f>
        <v>0</v>
      </c>
    </row>
    <row r="3955" spans="1:1" x14ac:dyDescent="0.25">
      <c r="A3955">
        <f>'Input Volunteers'!A3958</f>
        <v>0</v>
      </c>
    </row>
    <row r="3956" spans="1:1" x14ac:dyDescent="0.25">
      <c r="A3956">
        <f>'Input Volunteers'!A3959</f>
        <v>0</v>
      </c>
    </row>
    <row r="3957" spans="1:1" x14ac:dyDescent="0.25">
      <c r="A3957">
        <f>'Input Volunteers'!A3960</f>
        <v>0</v>
      </c>
    </row>
    <row r="3958" spans="1:1" x14ac:dyDescent="0.25">
      <c r="A3958">
        <f>'Input Volunteers'!A3961</f>
        <v>0</v>
      </c>
    </row>
    <row r="3959" spans="1:1" x14ac:dyDescent="0.25">
      <c r="A3959">
        <f>'Input Volunteers'!A3962</f>
        <v>0</v>
      </c>
    </row>
    <row r="3960" spans="1:1" x14ac:dyDescent="0.25">
      <c r="A3960">
        <f>'Input Volunteers'!A3963</f>
        <v>0</v>
      </c>
    </row>
    <row r="3961" spans="1:1" x14ac:dyDescent="0.25">
      <c r="A3961">
        <f>'Input Volunteers'!A3964</f>
        <v>0</v>
      </c>
    </row>
    <row r="3962" spans="1:1" x14ac:dyDescent="0.25">
      <c r="A3962">
        <f>'Input Volunteers'!A3965</f>
        <v>0</v>
      </c>
    </row>
    <row r="3963" spans="1:1" x14ac:dyDescent="0.25">
      <c r="A3963">
        <f>'Input Volunteers'!A3966</f>
        <v>0</v>
      </c>
    </row>
    <row r="3964" spans="1:1" x14ac:dyDescent="0.25">
      <c r="A3964">
        <f>'Input Volunteers'!A3967</f>
        <v>0</v>
      </c>
    </row>
    <row r="3965" spans="1:1" x14ac:dyDescent="0.25">
      <c r="A3965">
        <f>'Input Volunteers'!A3968</f>
        <v>0</v>
      </c>
    </row>
    <row r="3966" spans="1:1" x14ac:dyDescent="0.25">
      <c r="A3966">
        <f>'Input Volunteers'!A3969</f>
        <v>0</v>
      </c>
    </row>
    <row r="3967" spans="1:1" x14ac:dyDescent="0.25">
      <c r="A3967">
        <f>'Input Volunteers'!A3970</f>
        <v>0</v>
      </c>
    </row>
    <row r="3968" spans="1:1" x14ac:dyDescent="0.25">
      <c r="A3968">
        <f>'Input Volunteers'!A3971</f>
        <v>0</v>
      </c>
    </row>
    <row r="3969" spans="1:1" x14ac:dyDescent="0.25">
      <c r="A3969">
        <f>'Input Volunteers'!A3972</f>
        <v>0</v>
      </c>
    </row>
    <row r="3970" spans="1:1" x14ac:dyDescent="0.25">
      <c r="A3970">
        <f>'Input Volunteers'!A3973</f>
        <v>0</v>
      </c>
    </row>
    <row r="3971" spans="1:1" x14ac:dyDescent="0.25">
      <c r="A3971">
        <f>'Input Volunteers'!A3974</f>
        <v>0</v>
      </c>
    </row>
    <row r="3972" spans="1:1" x14ac:dyDescent="0.25">
      <c r="A3972">
        <f>'Input Volunteers'!A3975</f>
        <v>0</v>
      </c>
    </row>
    <row r="3973" spans="1:1" x14ac:dyDescent="0.25">
      <c r="A3973">
        <f>'Input Volunteers'!A3976</f>
        <v>0</v>
      </c>
    </row>
    <row r="3974" spans="1:1" x14ac:dyDescent="0.25">
      <c r="A3974">
        <f>'Input Volunteers'!A3977</f>
        <v>0</v>
      </c>
    </row>
    <row r="3975" spans="1:1" x14ac:dyDescent="0.25">
      <c r="A3975">
        <f>'Input Volunteers'!A3978</f>
        <v>0</v>
      </c>
    </row>
    <row r="3976" spans="1:1" x14ac:dyDescent="0.25">
      <c r="A3976">
        <f>'Input Volunteers'!A3979</f>
        <v>0</v>
      </c>
    </row>
    <row r="3977" spans="1:1" x14ac:dyDescent="0.25">
      <c r="A3977">
        <f>'Input Volunteers'!A3980</f>
        <v>0</v>
      </c>
    </row>
    <row r="3978" spans="1:1" x14ac:dyDescent="0.25">
      <c r="A3978">
        <f>'Input Volunteers'!A3981</f>
        <v>0</v>
      </c>
    </row>
    <row r="3979" spans="1:1" x14ac:dyDescent="0.25">
      <c r="A3979">
        <f>'Input Volunteers'!A3982</f>
        <v>0</v>
      </c>
    </row>
    <row r="3980" spans="1:1" x14ac:dyDescent="0.25">
      <c r="A3980">
        <f>'Input Volunteers'!A3983</f>
        <v>0</v>
      </c>
    </row>
    <row r="3981" spans="1:1" x14ac:dyDescent="0.25">
      <c r="A3981">
        <f>'Input Volunteers'!A3984</f>
        <v>0</v>
      </c>
    </row>
    <row r="3982" spans="1:1" x14ac:dyDescent="0.25">
      <c r="A3982">
        <f>'Input Volunteers'!A3985</f>
        <v>0</v>
      </c>
    </row>
    <row r="3983" spans="1:1" x14ac:dyDescent="0.25">
      <c r="A3983">
        <f>'Input Volunteers'!A3986</f>
        <v>0</v>
      </c>
    </row>
    <row r="3984" spans="1:1" x14ac:dyDescent="0.25">
      <c r="A3984">
        <f>'Input Volunteers'!A3987</f>
        <v>0</v>
      </c>
    </row>
    <row r="3985" spans="1:1" x14ac:dyDescent="0.25">
      <c r="A3985">
        <f>'Input Volunteers'!A3988</f>
        <v>0</v>
      </c>
    </row>
    <row r="3986" spans="1:1" x14ac:dyDescent="0.25">
      <c r="A3986">
        <f>'Input Volunteers'!A3989</f>
        <v>0</v>
      </c>
    </row>
    <row r="3987" spans="1:1" x14ac:dyDescent="0.25">
      <c r="A3987">
        <f>'Input Volunteers'!A3990</f>
        <v>0</v>
      </c>
    </row>
    <row r="3988" spans="1:1" x14ac:dyDescent="0.25">
      <c r="A3988">
        <f>'Input Volunteers'!A3991</f>
        <v>0</v>
      </c>
    </row>
    <row r="3989" spans="1:1" x14ac:dyDescent="0.25">
      <c r="A3989">
        <f>'Input Volunteers'!A3992</f>
        <v>0</v>
      </c>
    </row>
    <row r="3990" spans="1:1" x14ac:dyDescent="0.25">
      <c r="A3990">
        <f>'Input Volunteers'!A3993</f>
        <v>0</v>
      </c>
    </row>
    <row r="3991" spans="1:1" x14ac:dyDescent="0.25">
      <c r="A3991">
        <f>'Input Volunteers'!A3994</f>
        <v>0</v>
      </c>
    </row>
    <row r="3992" spans="1:1" x14ac:dyDescent="0.25">
      <c r="A3992">
        <f>'Input Volunteers'!A3995</f>
        <v>0</v>
      </c>
    </row>
    <row r="3993" spans="1:1" x14ac:dyDescent="0.25">
      <c r="A3993">
        <f>'Input Volunteers'!A3996</f>
        <v>0</v>
      </c>
    </row>
    <row r="3994" spans="1:1" x14ac:dyDescent="0.25">
      <c r="A3994">
        <f>'Input Volunteers'!A3997</f>
        <v>0</v>
      </c>
    </row>
    <row r="3995" spans="1:1" x14ac:dyDescent="0.25">
      <c r="A3995">
        <f>'Input Volunteers'!A3998</f>
        <v>0</v>
      </c>
    </row>
    <row r="3996" spans="1:1" x14ac:dyDescent="0.25">
      <c r="A3996">
        <f>'Input Volunteers'!A3999</f>
        <v>0</v>
      </c>
    </row>
    <row r="3997" spans="1:1" x14ac:dyDescent="0.25">
      <c r="A3997">
        <f>'Input Volunteers'!A4000</f>
        <v>0</v>
      </c>
    </row>
    <row r="3998" spans="1:1" x14ac:dyDescent="0.25">
      <c r="A3998">
        <f>'Input Volunteers'!A4001</f>
        <v>0</v>
      </c>
    </row>
    <row r="3999" spans="1:1" x14ac:dyDescent="0.25">
      <c r="A3999">
        <f>'Input Volunteers'!A4002</f>
        <v>0</v>
      </c>
    </row>
    <row r="4000" spans="1:1" x14ac:dyDescent="0.25">
      <c r="A4000">
        <f>'Input Volunteers'!A4003</f>
        <v>0</v>
      </c>
    </row>
    <row r="4001" spans="1:1" x14ac:dyDescent="0.25">
      <c r="A4001">
        <f>'Input Volunteers'!A4004</f>
        <v>0</v>
      </c>
    </row>
    <row r="4002" spans="1:1" x14ac:dyDescent="0.25">
      <c r="A4002">
        <f>'Input Volunteers'!A4005</f>
        <v>0</v>
      </c>
    </row>
    <row r="4003" spans="1:1" x14ac:dyDescent="0.25">
      <c r="A4003">
        <f>'Input Volunteers'!A4006</f>
        <v>0</v>
      </c>
    </row>
    <row r="4004" spans="1:1" x14ac:dyDescent="0.25">
      <c r="A4004">
        <f>'Input Volunteers'!A4007</f>
        <v>0</v>
      </c>
    </row>
    <row r="4005" spans="1:1" x14ac:dyDescent="0.25">
      <c r="A4005">
        <f>'Input Volunteers'!A4008</f>
        <v>0</v>
      </c>
    </row>
    <row r="4006" spans="1:1" x14ac:dyDescent="0.25">
      <c r="A4006">
        <f>'Input Volunteers'!A4009</f>
        <v>0</v>
      </c>
    </row>
    <row r="4007" spans="1:1" x14ac:dyDescent="0.25">
      <c r="A4007">
        <f>'Input Volunteers'!A4010</f>
        <v>0</v>
      </c>
    </row>
    <row r="4008" spans="1:1" x14ac:dyDescent="0.25">
      <c r="A4008">
        <f>'Input Volunteers'!A4011</f>
        <v>0</v>
      </c>
    </row>
    <row r="4009" spans="1:1" x14ac:dyDescent="0.25">
      <c r="A4009">
        <f>'Input Volunteers'!A4012</f>
        <v>0</v>
      </c>
    </row>
    <row r="4010" spans="1:1" x14ac:dyDescent="0.25">
      <c r="A4010">
        <f>'Input Volunteers'!A4013</f>
        <v>0</v>
      </c>
    </row>
    <row r="4011" spans="1:1" x14ac:dyDescent="0.25">
      <c r="A4011">
        <f>'Input Volunteers'!A4014</f>
        <v>0</v>
      </c>
    </row>
    <row r="4012" spans="1:1" x14ac:dyDescent="0.25">
      <c r="A4012">
        <f>'Input Volunteers'!A4015</f>
        <v>0</v>
      </c>
    </row>
    <row r="4013" spans="1:1" x14ac:dyDescent="0.25">
      <c r="A4013">
        <f>'Input Volunteers'!A4016</f>
        <v>0</v>
      </c>
    </row>
    <row r="4014" spans="1:1" x14ac:dyDescent="0.25">
      <c r="A4014">
        <f>'Input Volunteers'!A4017</f>
        <v>0</v>
      </c>
    </row>
    <row r="4015" spans="1:1" x14ac:dyDescent="0.25">
      <c r="A4015">
        <f>'Input Volunteers'!A4018</f>
        <v>0</v>
      </c>
    </row>
    <row r="4016" spans="1:1" x14ac:dyDescent="0.25">
      <c r="A4016">
        <f>'Input Volunteers'!A4019</f>
        <v>0</v>
      </c>
    </row>
    <row r="4017" spans="1:1" x14ac:dyDescent="0.25">
      <c r="A4017">
        <f>'Input Volunteers'!A4020</f>
        <v>0</v>
      </c>
    </row>
    <row r="4018" spans="1:1" x14ac:dyDescent="0.25">
      <c r="A4018">
        <f>'Input Volunteers'!A4021</f>
        <v>0</v>
      </c>
    </row>
    <row r="4019" spans="1:1" x14ac:dyDescent="0.25">
      <c r="A4019">
        <f>'Input Volunteers'!A4022</f>
        <v>0</v>
      </c>
    </row>
    <row r="4020" spans="1:1" x14ac:dyDescent="0.25">
      <c r="A4020">
        <f>'Input Volunteers'!A4023</f>
        <v>0</v>
      </c>
    </row>
    <row r="4021" spans="1:1" x14ac:dyDescent="0.25">
      <c r="A4021">
        <f>'Input Volunteers'!A4024</f>
        <v>0</v>
      </c>
    </row>
    <row r="4022" spans="1:1" x14ac:dyDescent="0.25">
      <c r="A4022">
        <f>'Input Volunteers'!A4025</f>
        <v>0</v>
      </c>
    </row>
    <row r="4023" spans="1:1" x14ac:dyDescent="0.25">
      <c r="A4023">
        <f>'Input Volunteers'!A4026</f>
        <v>0</v>
      </c>
    </row>
    <row r="4024" spans="1:1" x14ac:dyDescent="0.25">
      <c r="A4024">
        <f>'Input Volunteers'!A4027</f>
        <v>0</v>
      </c>
    </row>
    <row r="4025" spans="1:1" x14ac:dyDescent="0.25">
      <c r="A4025">
        <f>'Input Volunteers'!A4028</f>
        <v>0</v>
      </c>
    </row>
    <row r="4026" spans="1:1" x14ac:dyDescent="0.25">
      <c r="A4026">
        <f>'Input Volunteers'!A4029</f>
        <v>0</v>
      </c>
    </row>
    <row r="4027" spans="1:1" x14ac:dyDescent="0.25">
      <c r="A4027">
        <f>'Input Volunteers'!A4030</f>
        <v>0</v>
      </c>
    </row>
    <row r="4028" spans="1:1" x14ac:dyDescent="0.25">
      <c r="A4028">
        <f>'Input Volunteers'!A4031</f>
        <v>0</v>
      </c>
    </row>
    <row r="4029" spans="1:1" x14ac:dyDescent="0.25">
      <c r="A4029">
        <f>'Input Volunteers'!A4032</f>
        <v>0</v>
      </c>
    </row>
    <row r="4030" spans="1:1" x14ac:dyDescent="0.25">
      <c r="A4030">
        <f>'Input Volunteers'!A4033</f>
        <v>0</v>
      </c>
    </row>
    <row r="4031" spans="1:1" x14ac:dyDescent="0.25">
      <c r="A4031">
        <f>'Input Volunteers'!A4034</f>
        <v>0</v>
      </c>
    </row>
    <row r="4032" spans="1:1" x14ac:dyDescent="0.25">
      <c r="A4032">
        <f>'Input Volunteers'!A4035</f>
        <v>0</v>
      </c>
    </row>
    <row r="4033" spans="1:1" x14ac:dyDescent="0.25">
      <c r="A4033">
        <f>'Input Volunteers'!A4036</f>
        <v>0</v>
      </c>
    </row>
    <row r="4034" spans="1:1" x14ac:dyDescent="0.25">
      <c r="A4034">
        <f>'Input Volunteers'!A4037</f>
        <v>0</v>
      </c>
    </row>
    <row r="4035" spans="1:1" x14ac:dyDescent="0.25">
      <c r="A4035">
        <f>'Input Volunteers'!A4038</f>
        <v>0</v>
      </c>
    </row>
    <row r="4036" spans="1:1" x14ac:dyDescent="0.25">
      <c r="A4036">
        <f>'Input Volunteers'!A4039</f>
        <v>0</v>
      </c>
    </row>
    <row r="4037" spans="1:1" x14ac:dyDescent="0.25">
      <c r="A4037">
        <f>'Input Volunteers'!A4040</f>
        <v>0</v>
      </c>
    </row>
    <row r="4038" spans="1:1" x14ac:dyDescent="0.25">
      <c r="A4038">
        <f>'Input Volunteers'!A4041</f>
        <v>0</v>
      </c>
    </row>
    <row r="4039" spans="1:1" x14ac:dyDescent="0.25">
      <c r="A4039">
        <f>'Input Volunteers'!A4042</f>
        <v>0</v>
      </c>
    </row>
    <row r="4040" spans="1:1" x14ac:dyDescent="0.25">
      <c r="A4040">
        <f>'Input Volunteers'!A4043</f>
        <v>0</v>
      </c>
    </row>
    <row r="4041" spans="1:1" x14ac:dyDescent="0.25">
      <c r="A4041">
        <f>'Input Volunteers'!A4044</f>
        <v>0</v>
      </c>
    </row>
    <row r="4042" spans="1:1" x14ac:dyDescent="0.25">
      <c r="A4042">
        <f>'Input Volunteers'!A4045</f>
        <v>0</v>
      </c>
    </row>
    <row r="4043" spans="1:1" x14ac:dyDescent="0.25">
      <c r="A4043">
        <f>'Input Volunteers'!A4046</f>
        <v>0</v>
      </c>
    </row>
    <row r="4044" spans="1:1" x14ac:dyDescent="0.25">
      <c r="A4044">
        <f>'Input Volunteers'!A4047</f>
        <v>0</v>
      </c>
    </row>
    <row r="4045" spans="1:1" x14ac:dyDescent="0.25">
      <c r="A4045">
        <f>'Input Volunteers'!A4048</f>
        <v>0</v>
      </c>
    </row>
    <row r="4046" spans="1:1" x14ac:dyDescent="0.25">
      <c r="A4046">
        <f>'Input Volunteers'!A4049</f>
        <v>0</v>
      </c>
    </row>
    <row r="4047" spans="1:1" x14ac:dyDescent="0.25">
      <c r="A4047">
        <f>'Input Volunteers'!A4050</f>
        <v>0</v>
      </c>
    </row>
    <row r="4048" spans="1:1" x14ac:dyDescent="0.25">
      <c r="A4048">
        <f>'Input Volunteers'!A4051</f>
        <v>0</v>
      </c>
    </row>
    <row r="4049" spans="1:1" x14ac:dyDescent="0.25">
      <c r="A4049">
        <f>'Input Volunteers'!A4052</f>
        <v>0</v>
      </c>
    </row>
    <row r="4050" spans="1:1" x14ac:dyDescent="0.25">
      <c r="A4050">
        <f>'Input Volunteers'!A4053</f>
        <v>0</v>
      </c>
    </row>
    <row r="4051" spans="1:1" x14ac:dyDescent="0.25">
      <c r="A4051">
        <f>'Input Volunteers'!A4054</f>
        <v>0</v>
      </c>
    </row>
    <row r="4052" spans="1:1" x14ac:dyDescent="0.25">
      <c r="A4052">
        <f>'Input Volunteers'!A4055</f>
        <v>0</v>
      </c>
    </row>
    <row r="4053" spans="1:1" x14ac:dyDescent="0.25">
      <c r="A4053">
        <f>'Input Volunteers'!A4056</f>
        <v>0</v>
      </c>
    </row>
    <row r="4054" spans="1:1" x14ac:dyDescent="0.25">
      <c r="A4054">
        <f>'Input Volunteers'!A4057</f>
        <v>0</v>
      </c>
    </row>
    <row r="4055" spans="1:1" x14ac:dyDescent="0.25">
      <c r="A4055">
        <f>'Input Volunteers'!A4058</f>
        <v>0</v>
      </c>
    </row>
    <row r="4056" spans="1:1" x14ac:dyDescent="0.25">
      <c r="A4056">
        <f>'Input Volunteers'!A4059</f>
        <v>0</v>
      </c>
    </row>
    <row r="4057" spans="1:1" x14ac:dyDescent="0.25">
      <c r="A4057">
        <f>'Input Volunteers'!A4060</f>
        <v>0</v>
      </c>
    </row>
    <row r="4058" spans="1:1" x14ac:dyDescent="0.25">
      <c r="A4058">
        <f>'Input Volunteers'!A4061</f>
        <v>0</v>
      </c>
    </row>
    <row r="4059" spans="1:1" x14ac:dyDescent="0.25">
      <c r="A4059">
        <f>'Input Volunteers'!A4062</f>
        <v>0</v>
      </c>
    </row>
    <row r="4060" spans="1:1" x14ac:dyDescent="0.25">
      <c r="A4060">
        <f>'Input Volunteers'!A4063</f>
        <v>0</v>
      </c>
    </row>
    <row r="4061" spans="1:1" x14ac:dyDescent="0.25">
      <c r="A4061">
        <f>'Input Volunteers'!A4064</f>
        <v>0</v>
      </c>
    </row>
    <row r="4062" spans="1:1" x14ac:dyDescent="0.25">
      <c r="A4062">
        <f>'Input Volunteers'!A4065</f>
        <v>0</v>
      </c>
    </row>
    <row r="4063" spans="1:1" x14ac:dyDescent="0.25">
      <c r="A4063">
        <f>'Input Volunteers'!A4066</f>
        <v>0</v>
      </c>
    </row>
    <row r="4064" spans="1:1" x14ac:dyDescent="0.25">
      <c r="A4064">
        <f>'Input Volunteers'!A4067</f>
        <v>0</v>
      </c>
    </row>
    <row r="4065" spans="1:1" x14ac:dyDescent="0.25">
      <c r="A4065">
        <f>'Input Volunteers'!A4068</f>
        <v>0</v>
      </c>
    </row>
    <row r="4066" spans="1:1" x14ac:dyDescent="0.25">
      <c r="A4066">
        <f>'Input Volunteers'!A4069</f>
        <v>0</v>
      </c>
    </row>
    <row r="4067" spans="1:1" x14ac:dyDescent="0.25">
      <c r="A4067">
        <f>'Input Volunteers'!A4070</f>
        <v>0</v>
      </c>
    </row>
    <row r="4068" spans="1:1" x14ac:dyDescent="0.25">
      <c r="A4068">
        <f>'Input Volunteers'!A4071</f>
        <v>0</v>
      </c>
    </row>
    <row r="4069" spans="1:1" x14ac:dyDescent="0.25">
      <c r="A4069">
        <f>'Input Volunteers'!A4072</f>
        <v>0</v>
      </c>
    </row>
    <row r="4070" spans="1:1" x14ac:dyDescent="0.25">
      <c r="A4070">
        <f>'Input Volunteers'!A4073</f>
        <v>0</v>
      </c>
    </row>
    <row r="4071" spans="1:1" x14ac:dyDescent="0.25">
      <c r="A4071">
        <f>'Input Volunteers'!A4074</f>
        <v>0</v>
      </c>
    </row>
    <row r="4072" spans="1:1" x14ac:dyDescent="0.25">
      <c r="A4072">
        <f>'Input Volunteers'!A4075</f>
        <v>0</v>
      </c>
    </row>
    <row r="4073" spans="1:1" x14ac:dyDescent="0.25">
      <c r="A4073">
        <f>'Input Volunteers'!A4076</f>
        <v>0</v>
      </c>
    </row>
    <row r="4074" spans="1:1" x14ac:dyDescent="0.25">
      <c r="A4074">
        <f>'Input Volunteers'!A4077</f>
        <v>0</v>
      </c>
    </row>
    <row r="4075" spans="1:1" x14ac:dyDescent="0.25">
      <c r="A4075">
        <f>'Input Volunteers'!A4078</f>
        <v>0</v>
      </c>
    </row>
    <row r="4076" spans="1:1" x14ac:dyDescent="0.25">
      <c r="A4076">
        <f>'Input Volunteers'!A4079</f>
        <v>0</v>
      </c>
    </row>
    <row r="4077" spans="1:1" x14ac:dyDescent="0.25">
      <c r="A4077">
        <f>'Input Volunteers'!A4080</f>
        <v>0</v>
      </c>
    </row>
    <row r="4078" spans="1:1" x14ac:dyDescent="0.25">
      <c r="A4078">
        <f>'Input Volunteers'!A4081</f>
        <v>0</v>
      </c>
    </row>
    <row r="4079" spans="1:1" x14ac:dyDescent="0.25">
      <c r="A4079">
        <f>'Input Volunteers'!A4082</f>
        <v>0</v>
      </c>
    </row>
    <row r="4080" spans="1:1" x14ac:dyDescent="0.25">
      <c r="A4080">
        <f>'Input Volunteers'!A4083</f>
        <v>0</v>
      </c>
    </row>
    <row r="4081" spans="1:1" x14ac:dyDescent="0.25">
      <c r="A4081">
        <f>'Input Volunteers'!A4084</f>
        <v>0</v>
      </c>
    </row>
    <row r="4082" spans="1:1" x14ac:dyDescent="0.25">
      <c r="A4082">
        <f>'Input Volunteers'!A4085</f>
        <v>0</v>
      </c>
    </row>
    <row r="4083" spans="1:1" x14ac:dyDescent="0.25">
      <c r="A4083">
        <f>'Input Volunteers'!A4086</f>
        <v>0</v>
      </c>
    </row>
    <row r="4084" spans="1:1" x14ac:dyDescent="0.25">
      <c r="A4084">
        <f>'Input Volunteers'!A4087</f>
        <v>0</v>
      </c>
    </row>
    <row r="4085" spans="1:1" x14ac:dyDescent="0.25">
      <c r="A4085">
        <f>'Input Volunteers'!A4088</f>
        <v>0</v>
      </c>
    </row>
    <row r="4086" spans="1:1" x14ac:dyDescent="0.25">
      <c r="A4086">
        <f>'Input Volunteers'!A4089</f>
        <v>0</v>
      </c>
    </row>
    <row r="4087" spans="1:1" x14ac:dyDescent="0.25">
      <c r="A4087">
        <f>'Input Volunteers'!A4090</f>
        <v>0</v>
      </c>
    </row>
    <row r="4088" spans="1:1" x14ac:dyDescent="0.25">
      <c r="A4088">
        <f>'Input Volunteers'!A4091</f>
        <v>0</v>
      </c>
    </row>
    <row r="4089" spans="1:1" x14ac:dyDescent="0.25">
      <c r="A4089">
        <f>'Input Volunteers'!A4092</f>
        <v>0</v>
      </c>
    </row>
    <row r="4090" spans="1:1" x14ac:dyDescent="0.25">
      <c r="A4090">
        <f>'Input Volunteers'!A4093</f>
        <v>0</v>
      </c>
    </row>
    <row r="4091" spans="1:1" x14ac:dyDescent="0.25">
      <c r="A4091">
        <f>'Input Volunteers'!A4094</f>
        <v>0</v>
      </c>
    </row>
    <row r="4092" spans="1:1" x14ac:dyDescent="0.25">
      <c r="A4092">
        <f>'Input Volunteers'!A4095</f>
        <v>0</v>
      </c>
    </row>
    <row r="4093" spans="1:1" x14ac:dyDescent="0.25">
      <c r="A4093">
        <f>'Input Volunteers'!A4096</f>
        <v>0</v>
      </c>
    </row>
    <row r="4094" spans="1:1" x14ac:dyDescent="0.25">
      <c r="A4094">
        <f>'Input Volunteers'!A4097</f>
        <v>0</v>
      </c>
    </row>
    <row r="4095" spans="1:1" x14ac:dyDescent="0.25">
      <c r="A4095">
        <f>'Input Volunteers'!A4098</f>
        <v>0</v>
      </c>
    </row>
    <row r="4096" spans="1:1" x14ac:dyDescent="0.25">
      <c r="A4096">
        <f>'Input Volunteers'!A4099</f>
        <v>0</v>
      </c>
    </row>
    <row r="4097" spans="1:1" x14ac:dyDescent="0.25">
      <c r="A4097">
        <f>'Input Volunteers'!A4100</f>
        <v>0</v>
      </c>
    </row>
    <row r="4098" spans="1:1" x14ac:dyDescent="0.25">
      <c r="A4098">
        <f>'Input Volunteers'!A4101</f>
        <v>0</v>
      </c>
    </row>
    <row r="4099" spans="1:1" x14ac:dyDescent="0.25">
      <c r="A4099">
        <f>'Input Volunteers'!A4102</f>
        <v>0</v>
      </c>
    </row>
    <row r="4100" spans="1:1" x14ac:dyDescent="0.25">
      <c r="A4100">
        <f>'Input Volunteers'!A4103</f>
        <v>0</v>
      </c>
    </row>
    <row r="4101" spans="1:1" x14ac:dyDescent="0.25">
      <c r="A4101">
        <f>'Input Volunteers'!A4104</f>
        <v>0</v>
      </c>
    </row>
    <row r="4102" spans="1:1" x14ac:dyDescent="0.25">
      <c r="A4102">
        <f>'Input Volunteers'!A4105</f>
        <v>0</v>
      </c>
    </row>
    <row r="4103" spans="1:1" x14ac:dyDescent="0.25">
      <c r="A4103">
        <f>'Input Volunteers'!A4106</f>
        <v>0</v>
      </c>
    </row>
    <row r="4104" spans="1:1" x14ac:dyDescent="0.25">
      <c r="A4104">
        <f>'Input Volunteers'!A4107</f>
        <v>0</v>
      </c>
    </row>
    <row r="4105" spans="1:1" x14ac:dyDescent="0.25">
      <c r="A4105">
        <f>'Input Volunteers'!A4108</f>
        <v>0</v>
      </c>
    </row>
    <row r="4106" spans="1:1" x14ac:dyDescent="0.25">
      <c r="A4106">
        <f>'Input Volunteers'!A4109</f>
        <v>0</v>
      </c>
    </row>
    <row r="4107" spans="1:1" x14ac:dyDescent="0.25">
      <c r="A4107">
        <f>'Input Volunteers'!A4110</f>
        <v>0</v>
      </c>
    </row>
    <row r="4108" spans="1:1" x14ac:dyDescent="0.25">
      <c r="A4108">
        <f>'Input Volunteers'!A4111</f>
        <v>0</v>
      </c>
    </row>
    <row r="4109" spans="1:1" x14ac:dyDescent="0.25">
      <c r="A4109">
        <f>'Input Volunteers'!A4112</f>
        <v>0</v>
      </c>
    </row>
    <row r="4110" spans="1:1" x14ac:dyDescent="0.25">
      <c r="A4110">
        <f>'Input Volunteers'!A4113</f>
        <v>0</v>
      </c>
    </row>
    <row r="4111" spans="1:1" x14ac:dyDescent="0.25">
      <c r="A4111">
        <f>'Input Volunteers'!A4114</f>
        <v>0</v>
      </c>
    </row>
    <row r="4112" spans="1:1" x14ac:dyDescent="0.25">
      <c r="A4112">
        <f>'Input Volunteers'!A4115</f>
        <v>0</v>
      </c>
    </row>
    <row r="4113" spans="1:1" x14ac:dyDescent="0.25">
      <c r="A4113">
        <f>'Input Volunteers'!A4116</f>
        <v>0</v>
      </c>
    </row>
    <row r="4114" spans="1:1" x14ac:dyDescent="0.25">
      <c r="A4114">
        <f>'Input Volunteers'!A4117</f>
        <v>0</v>
      </c>
    </row>
    <row r="4115" spans="1:1" x14ac:dyDescent="0.25">
      <c r="A4115">
        <f>'Input Volunteers'!A4118</f>
        <v>0</v>
      </c>
    </row>
    <row r="4116" spans="1:1" x14ac:dyDescent="0.25">
      <c r="A4116">
        <f>'Input Volunteers'!A4119</f>
        <v>0</v>
      </c>
    </row>
    <row r="4117" spans="1:1" x14ac:dyDescent="0.25">
      <c r="A4117">
        <f>'Input Volunteers'!A4120</f>
        <v>0</v>
      </c>
    </row>
    <row r="4118" spans="1:1" x14ac:dyDescent="0.25">
      <c r="A4118">
        <f>'Input Volunteers'!A4121</f>
        <v>0</v>
      </c>
    </row>
    <row r="4119" spans="1:1" x14ac:dyDescent="0.25">
      <c r="A4119">
        <f>'Input Volunteers'!A4122</f>
        <v>0</v>
      </c>
    </row>
    <row r="4120" spans="1:1" x14ac:dyDescent="0.25">
      <c r="A4120">
        <f>'Input Volunteers'!A4123</f>
        <v>0</v>
      </c>
    </row>
    <row r="4121" spans="1:1" x14ac:dyDescent="0.25">
      <c r="A4121">
        <f>'Input Volunteers'!A4124</f>
        <v>0</v>
      </c>
    </row>
    <row r="4122" spans="1:1" x14ac:dyDescent="0.25">
      <c r="A4122">
        <f>'Input Volunteers'!A4125</f>
        <v>0</v>
      </c>
    </row>
    <row r="4123" spans="1:1" x14ac:dyDescent="0.25">
      <c r="A4123">
        <f>'Input Volunteers'!A4126</f>
        <v>0</v>
      </c>
    </row>
    <row r="4124" spans="1:1" x14ac:dyDescent="0.25">
      <c r="A4124">
        <f>'Input Volunteers'!A4127</f>
        <v>0</v>
      </c>
    </row>
    <row r="4125" spans="1:1" x14ac:dyDescent="0.25">
      <c r="A4125">
        <f>'Input Volunteers'!A4128</f>
        <v>0</v>
      </c>
    </row>
    <row r="4126" spans="1:1" x14ac:dyDescent="0.25">
      <c r="A4126">
        <f>'Input Volunteers'!A4129</f>
        <v>0</v>
      </c>
    </row>
    <row r="4127" spans="1:1" x14ac:dyDescent="0.25">
      <c r="A4127">
        <f>'Input Volunteers'!A4130</f>
        <v>0</v>
      </c>
    </row>
    <row r="4128" spans="1:1" x14ac:dyDescent="0.25">
      <c r="A4128">
        <f>'Input Volunteers'!A4131</f>
        <v>0</v>
      </c>
    </row>
    <row r="4129" spans="1:1" x14ac:dyDescent="0.25">
      <c r="A4129">
        <f>'Input Volunteers'!A4132</f>
        <v>0</v>
      </c>
    </row>
    <row r="4130" spans="1:1" x14ac:dyDescent="0.25">
      <c r="A4130">
        <f>'Input Volunteers'!A4133</f>
        <v>0</v>
      </c>
    </row>
    <row r="4131" spans="1:1" x14ac:dyDescent="0.25">
      <c r="A4131">
        <f>'Input Volunteers'!A4134</f>
        <v>0</v>
      </c>
    </row>
    <row r="4132" spans="1:1" x14ac:dyDescent="0.25">
      <c r="A4132">
        <f>'Input Volunteers'!A4135</f>
        <v>0</v>
      </c>
    </row>
    <row r="4133" spans="1:1" x14ac:dyDescent="0.25">
      <c r="A4133">
        <f>'Input Volunteers'!A4136</f>
        <v>0</v>
      </c>
    </row>
    <row r="4134" spans="1:1" x14ac:dyDescent="0.25">
      <c r="A4134">
        <f>'Input Volunteers'!A4137</f>
        <v>0</v>
      </c>
    </row>
    <row r="4135" spans="1:1" x14ac:dyDescent="0.25">
      <c r="A4135">
        <f>'Input Volunteers'!A4138</f>
        <v>0</v>
      </c>
    </row>
    <row r="4136" spans="1:1" x14ac:dyDescent="0.25">
      <c r="A4136">
        <f>'Input Volunteers'!A4139</f>
        <v>0</v>
      </c>
    </row>
    <row r="4137" spans="1:1" x14ac:dyDescent="0.25">
      <c r="A4137">
        <f>'Input Volunteers'!A4140</f>
        <v>0</v>
      </c>
    </row>
    <row r="4138" spans="1:1" x14ac:dyDescent="0.25">
      <c r="A4138">
        <f>'Input Volunteers'!A4141</f>
        <v>0</v>
      </c>
    </row>
    <row r="4139" spans="1:1" x14ac:dyDescent="0.25">
      <c r="A4139">
        <f>'Input Volunteers'!A4142</f>
        <v>0</v>
      </c>
    </row>
    <row r="4140" spans="1:1" x14ac:dyDescent="0.25">
      <c r="A4140">
        <f>'Input Volunteers'!A4143</f>
        <v>0</v>
      </c>
    </row>
    <row r="4141" spans="1:1" x14ac:dyDescent="0.25">
      <c r="A4141">
        <f>'Input Volunteers'!A4144</f>
        <v>0</v>
      </c>
    </row>
    <row r="4142" spans="1:1" x14ac:dyDescent="0.25">
      <c r="A4142">
        <f>'Input Volunteers'!A4145</f>
        <v>0</v>
      </c>
    </row>
    <row r="4143" spans="1:1" x14ac:dyDescent="0.25">
      <c r="A4143">
        <f>'Input Volunteers'!A4146</f>
        <v>0</v>
      </c>
    </row>
    <row r="4144" spans="1:1" x14ac:dyDescent="0.25">
      <c r="A4144">
        <f>'Input Volunteers'!A4147</f>
        <v>0</v>
      </c>
    </row>
    <row r="4145" spans="1:1" x14ac:dyDescent="0.25">
      <c r="A4145">
        <f>'Input Volunteers'!A4148</f>
        <v>0</v>
      </c>
    </row>
    <row r="4146" spans="1:1" x14ac:dyDescent="0.25">
      <c r="A4146">
        <f>'Input Volunteers'!A4149</f>
        <v>0</v>
      </c>
    </row>
    <row r="4147" spans="1:1" x14ac:dyDescent="0.25">
      <c r="A4147">
        <f>'Input Volunteers'!A4150</f>
        <v>0</v>
      </c>
    </row>
    <row r="4148" spans="1:1" x14ac:dyDescent="0.25">
      <c r="A4148">
        <f>'Input Volunteers'!A4151</f>
        <v>0</v>
      </c>
    </row>
    <row r="4149" spans="1:1" x14ac:dyDescent="0.25">
      <c r="A4149">
        <f>'Input Volunteers'!A4152</f>
        <v>0</v>
      </c>
    </row>
    <row r="4150" spans="1:1" x14ac:dyDescent="0.25">
      <c r="A4150">
        <f>'Input Volunteers'!A4153</f>
        <v>0</v>
      </c>
    </row>
    <row r="4151" spans="1:1" x14ac:dyDescent="0.25">
      <c r="A4151">
        <f>'Input Volunteers'!A4154</f>
        <v>0</v>
      </c>
    </row>
    <row r="4152" spans="1:1" x14ac:dyDescent="0.25">
      <c r="A4152">
        <f>'Input Volunteers'!A4155</f>
        <v>0</v>
      </c>
    </row>
    <row r="4153" spans="1:1" x14ac:dyDescent="0.25">
      <c r="A4153">
        <f>'Input Volunteers'!A4156</f>
        <v>0</v>
      </c>
    </row>
    <row r="4154" spans="1:1" x14ac:dyDescent="0.25">
      <c r="A4154">
        <f>'Input Volunteers'!A4157</f>
        <v>0</v>
      </c>
    </row>
    <row r="4155" spans="1:1" x14ac:dyDescent="0.25">
      <c r="A4155">
        <f>'Input Volunteers'!A4158</f>
        <v>0</v>
      </c>
    </row>
    <row r="4156" spans="1:1" x14ac:dyDescent="0.25">
      <c r="A4156">
        <f>'Input Volunteers'!A4159</f>
        <v>0</v>
      </c>
    </row>
    <row r="4157" spans="1:1" x14ac:dyDescent="0.25">
      <c r="A4157">
        <f>'Input Volunteers'!A4160</f>
        <v>0</v>
      </c>
    </row>
    <row r="4158" spans="1:1" x14ac:dyDescent="0.25">
      <c r="A4158">
        <f>'Input Volunteers'!A4161</f>
        <v>0</v>
      </c>
    </row>
    <row r="4159" spans="1:1" x14ac:dyDescent="0.25">
      <c r="A4159">
        <f>'Input Volunteers'!A4162</f>
        <v>0</v>
      </c>
    </row>
    <row r="4160" spans="1:1" x14ac:dyDescent="0.25">
      <c r="A4160">
        <f>'Input Volunteers'!A4163</f>
        <v>0</v>
      </c>
    </row>
    <row r="4161" spans="1:1" x14ac:dyDescent="0.25">
      <c r="A4161">
        <f>'Input Volunteers'!A4164</f>
        <v>0</v>
      </c>
    </row>
    <row r="4162" spans="1:1" x14ac:dyDescent="0.25">
      <c r="A4162">
        <f>'Input Volunteers'!A4165</f>
        <v>0</v>
      </c>
    </row>
    <row r="4163" spans="1:1" x14ac:dyDescent="0.25">
      <c r="A4163">
        <f>'Input Volunteers'!A4166</f>
        <v>0</v>
      </c>
    </row>
    <row r="4164" spans="1:1" x14ac:dyDescent="0.25">
      <c r="A4164">
        <f>'Input Volunteers'!A4167</f>
        <v>0</v>
      </c>
    </row>
    <row r="4165" spans="1:1" x14ac:dyDescent="0.25">
      <c r="A4165">
        <f>'Input Volunteers'!A4168</f>
        <v>0</v>
      </c>
    </row>
    <row r="4166" spans="1:1" x14ac:dyDescent="0.25">
      <c r="A4166">
        <f>'Input Volunteers'!A4169</f>
        <v>0</v>
      </c>
    </row>
    <row r="4167" spans="1:1" x14ac:dyDescent="0.25">
      <c r="A4167">
        <f>'Input Volunteers'!A4170</f>
        <v>0</v>
      </c>
    </row>
    <row r="4168" spans="1:1" x14ac:dyDescent="0.25">
      <c r="A4168">
        <f>'Input Volunteers'!A4171</f>
        <v>0</v>
      </c>
    </row>
    <row r="4169" spans="1:1" x14ac:dyDescent="0.25">
      <c r="A4169">
        <f>'Input Volunteers'!A4172</f>
        <v>0</v>
      </c>
    </row>
    <row r="4170" spans="1:1" x14ac:dyDescent="0.25">
      <c r="A4170">
        <f>'Input Volunteers'!A4173</f>
        <v>0</v>
      </c>
    </row>
    <row r="4171" spans="1:1" x14ac:dyDescent="0.25">
      <c r="A4171">
        <f>'Input Volunteers'!A4174</f>
        <v>0</v>
      </c>
    </row>
    <row r="4172" spans="1:1" x14ac:dyDescent="0.25">
      <c r="A4172">
        <f>'Input Volunteers'!A4175</f>
        <v>0</v>
      </c>
    </row>
    <row r="4173" spans="1:1" x14ac:dyDescent="0.25">
      <c r="A4173">
        <f>'Input Volunteers'!A4176</f>
        <v>0</v>
      </c>
    </row>
    <row r="4174" spans="1:1" x14ac:dyDescent="0.25">
      <c r="A4174">
        <f>'Input Volunteers'!A4177</f>
        <v>0</v>
      </c>
    </row>
    <row r="4175" spans="1:1" x14ac:dyDescent="0.25">
      <c r="A4175">
        <f>'Input Volunteers'!A4178</f>
        <v>0</v>
      </c>
    </row>
    <row r="4176" spans="1:1" x14ac:dyDescent="0.25">
      <c r="A4176">
        <f>'Input Volunteers'!A4179</f>
        <v>0</v>
      </c>
    </row>
    <row r="4177" spans="1:1" x14ac:dyDescent="0.25">
      <c r="A4177">
        <f>'Input Volunteers'!A4180</f>
        <v>0</v>
      </c>
    </row>
    <row r="4178" spans="1:1" x14ac:dyDescent="0.25">
      <c r="A4178">
        <f>'Input Volunteers'!A4181</f>
        <v>0</v>
      </c>
    </row>
    <row r="4179" spans="1:1" x14ac:dyDescent="0.25">
      <c r="A4179">
        <f>'Input Volunteers'!A4182</f>
        <v>0</v>
      </c>
    </row>
    <row r="4180" spans="1:1" x14ac:dyDescent="0.25">
      <c r="A4180">
        <f>'Input Volunteers'!A4183</f>
        <v>0</v>
      </c>
    </row>
    <row r="4181" spans="1:1" x14ac:dyDescent="0.25">
      <c r="A4181">
        <f>'Input Volunteers'!A4184</f>
        <v>0</v>
      </c>
    </row>
    <row r="4182" spans="1:1" x14ac:dyDescent="0.25">
      <c r="A4182">
        <f>'Input Volunteers'!A4185</f>
        <v>0</v>
      </c>
    </row>
    <row r="4183" spans="1:1" x14ac:dyDescent="0.25">
      <c r="A4183">
        <f>'Input Volunteers'!A4186</f>
        <v>0</v>
      </c>
    </row>
    <row r="4184" spans="1:1" x14ac:dyDescent="0.25">
      <c r="A4184">
        <f>'Input Volunteers'!A4187</f>
        <v>0</v>
      </c>
    </row>
    <row r="4185" spans="1:1" x14ac:dyDescent="0.25">
      <c r="A4185">
        <f>'Input Volunteers'!A4188</f>
        <v>0</v>
      </c>
    </row>
    <row r="4186" spans="1:1" x14ac:dyDescent="0.25">
      <c r="A4186">
        <f>'Input Volunteers'!A4189</f>
        <v>0</v>
      </c>
    </row>
    <row r="4187" spans="1:1" x14ac:dyDescent="0.25">
      <c r="A4187">
        <f>'Input Volunteers'!A4190</f>
        <v>0</v>
      </c>
    </row>
    <row r="4188" spans="1:1" x14ac:dyDescent="0.25">
      <c r="A4188">
        <f>'Input Volunteers'!A4191</f>
        <v>0</v>
      </c>
    </row>
    <row r="4189" spans="1:1" x14ac:dyDescent="0.25">
      <c r="A4189">
        <f>'Input Volunteers'!A4192</f>
        <v>0</v>
      </c>
    </row>
    <row r="4190" spans="1:1" x14ac:dyDescent="0.25">
      <c r="A4190">
        <f>'Input Volunteers'!A4193</f>
        <v>0</v>
      </c>
    </row>
    <row r="4191" spans="1:1" x14ac:dyDescent="0.25">
      <c r="A4191">
        <f>'Input Volunteers'!A4194</f>
        <v>0</v>
      </c>
    </row>
    <row r="4192" spans="1:1" x14ac:dyDescent="0.25">
      <c r="A4192">
        <f>'Input Volunteers'!A4195</f>
        <v>0</v>
      </c>
    </row>
    <row r="4193" spans="1:1" x14ac:dyDescent="0.25">
      <c r="A4193">
        <f>'Input Volunteers'!A4196</f>
        <v>0</v>
      </c>
    </row>
    <row r="4194" spans="1:1" x14ac:dyDescent="0.25">
      <c r="A4194">
        <f>'Input Volunteers'!A4197</f>
        <v>0</v>
      </c>
    </row>
    <row r="4195" spans="1:1" x14ac:dyDescent="0.25">
      <c r="A4195">
        <f>'Input Volunteers'!A4198</f>
        <v>0</v>
      </c>
    </row>
    <row r="4196" spans="1:1" x14ac:dyDescent="0.25">
      <c r="A4196">
        <f>'Input Volunteers'!A4199</f>
        <v>0</v>
      </c>
    </row>
    <row r="4197" spans="1:1" x14ac:dyDescent="0.25">
      <c r="A4197">
        <f>'Input Volunteers'!A4200</f>
        <v>0</v>
      </c>
    </row>
    <row r="4198" spans="1:1" x14ac:dyDescent="0.25">
      <c r="A4198">
        <f>'Input Volunteers'!A4201</f>
        <v>0</v>
      </c>
    </row>
    <row r="4199" spans="1:1" x14ac:dyDescent="0.25">
      <c r="A4199">
        <f>'Input Volunteers'!A4202</f>
        <v>0</v>
      </c>
    </row>
    <row r="4200" spans="1:1" x14ac:dyDescent="0.25">
      <c r="A4200">
        <f>'Input Volunteers'!A4203</f>
        <v>0</v>
      </c>
    </row>
    <row r="4201" spans="1:1" x14ac:dyDescent="0.25">
      <c r="A4201">
        <f>'Input Volunteers'!A4204</f>
        <v>0</v>
      </c>
    </row>
    <row r="4202" spans="1:1" x14ac:dyDescent="0.25">
      <c r="A4202">
        <f>'Input Volunteers'!A4205</f>
        <v>0</v>
      </c>
    </row>
    <row r="4203" spans="1:1" x14ac:dyDescent="0.25">
      <c r="A4203">
        <f>'Input Volunteers'!A4206</f>
        <v>0</v>
      </c>
    </row>
    <row r="4204" spans="1:1" x14ac:dyDescent="0.25">
      <c r="A4204">
        <f>'Input Volunteers'!A4207</f>
        <v>0</v>
      </c>
    </row>
    <row r="4205" spans="1:1" x14ac:dyDescent="0.25">
      <c r="A4205">
        <f>'Input Volunteers'!A4208</f>
        <v>0</v>
      </c>
    </row>
    <row r="4206" spans="1:1" x14ac:dyDescent="0.25">
      <c r="A4206">
        <f>'Input Volunteers'!A4209</f>
        <v>0</v>
      </c>
    </row>
    <row r="4207" spans="1:1" x14ac:dyDescent="0.25">
      <c r="A4207">
        <f>'Input Volunteers'!A4210</f>
        <v>0</v>
      </c>
    </row>
    <row r="4208" spans="1:1" x14ac:dyDescent="0.25">
      <c r="A4208">
        <f>'Input Volunteers'!A4211</f>
        <v>0</v>
      </c>
    </row>
    <row r="4209" spans="1:1" x14ac:dyDescent="0.25">
      <c r="A4209">
        <f>'Input Volunteers'!A4212</f>
        <v>0</v>
      </c>
    </row>
    <row r="4210" spans="1:1" x14ac:dyDescent="0.25">
      <c r="A4210">
        <f>'Input Volunteers'!A4213</f>
        <v>0</v>
      </c>
    </row>
    <row r="4211" spans="1:1" x14ac:dyDescent="0.25">
      <c r="A4211">
        <f>'Input Volunteers'!A4214</f>
        <v>0</v>
      </c>
    </row>
    <row r="4212" spans="1:1" x14ac:dyDescent="0.25">
      <c r="A4212">
        <f>'Input Volunteers'!A4215</f>
        <v>0</v>
      </c>
    </row>
    <row r="4213" spans="1:1" x14ac:dyDescent="0.25">
      <c r="A4213">
        <f>'Input Volunteers'!A4216</f>
        <v>0</v>
      </c>
    </row>
    <row r="4214" spans="1:1" x14ac:dyDescent="0.25">
      <c r="A4214">
        <f>'Input Volunteers'!A4217</f>
        <v>0</v>
      </c>
    </row>
    <row r="4215" spans="1:1" x14ac:dyDescent="0.25">
      <c r="A4215">
        <f>'Input Volunteers'!A4218</f>
        <v>0</v>
      </c>
    </row>
    <row r="4216" spans="1:1" x14ac:dyDescent="0.25">
      <c r="A4216">
        <f>'Input Volunteers'!A4219</f>
        <v>0</v>
      </c>
    </row>
    <row r="4217" spans="1:1" x14ac:dyDescent="0.25">
      <c r="A4217">
        <f>'Input Volunteers'!A4220</f>
        <v>0</v>
      </c>
    </row>
    <row r="4218" spans="1:1" x14ac:dyDescent="0.25">
      <c r="A4218">
        <f>'Input Volunteers'!A4221</f>
        <v>0</v>
      </c>
    </row>
    <row r="4219" spans="1:1" x14ac:dyDescent="0.25">
      <c r="A4219">
        <f>'Input Volunteers'!A4222</f>
        <v>0</v>
      </c>
    </row>
    <row r="4220" spans="1:1" x14ac:dyDescent="0.25">
      <c r="A4220">
        <f>'Input Volunteers'!A4223</f>
        <v>0</v>
      </c>
    </row>
    <row r="4221" spans="1:1" x14ac:dyDescent="0.25">
      <c r="A4221">
        <f>'Input Volunteers'!A4224</f>
        <v>0</v>
      </c>
    </row>
    <row r="4222" spans="1:1" x14ac:dyDescent="0.25">
      <c r="A4222">
        <f>'Input Volunteers'!A4225</f>
        <v>0</v>
      </c>
    </row>
    <row r="4223" spans="1:1" x14ac:dyDescent="0.25">
      <c r="A4223">
        <f>'Input Volunteers'!A4226</f>
        <v>0</v>
      </c>
    </row>
    <row r="4224" spans="1:1" x14ac:dyDescent="0.25">
      <c r="A4224">
        <f>'Input Volunteers'!A4227</f>
        <v>0</v>
      </c>
    </row>
    <row r="4225" spans="1:1" x14ac:dyDescent="0.25">
      <c r="A4225">
        <f>'Input Volunteers'!A4228</f>
        <v>0</v>
      </c>
    </row>
    <row r="4226" spans="1:1" x14ac:dyDescent="0.25">
      <c r="A4226">
        <f>'Input Volunteers'!A4229</f>
        <v>0</v>
      </c>
    </row>
    <row r="4227" spans="1:1" x14ac:dyDescent="0.25">
      <c r="A4227">
        <f>'Input Volunteers'!A4230</f>
        <v>0</v>
      </c>
    </row>
    <row r="4228" spans="1:1" x14ac:dyDescent="0.25">
      <c r="A4228">
        <f>'Input Volunteers'!A4231</f>
        <v>0</v>
      </c>
    </row>
    <row r="4229" spans="1:1" x14ac:dyDescent="0.25">
      <c r="A4229">
        <f>'Input Volunteers'!A4232</f>
        <v>0</v>
      </c>
    </row>
    <row r="4230" spans="1:1" x14ac:dyDescent="0.25">
      <c r="A4230">
        <f>'Input Volunteers'!A4233</f>
        <v>0</v>
      </c>
    </row>
    <row r="4231" spans="1:1" x14ac:dyDescent="0.25">
      <c r="A4231">
        <f>'Input Volunteers'!A4234</f>
        <v>0</v>
      </c>
    </row>
    <row r="4232" spans="1:1" x14ac:dyDescent="0.25">
      <c r="A4232">
        <f>'Input Volunteers'!A4235</f>
        <v>0</v>
      </c>
    </row>
    <row r="4233" spans="1:1" x14ac:dyDescent="0.25">
      <c r="A4233">
        <f>'Input Volunteers'!A4236</f>
        <v>0</v>
      </c>
    </row>
    <row r="4234" spans="1:1" x14ac:dyDescent="0.25">
      <c r="A4234">
        <f>'Input Volunteers'!A4237</f>
        <v>0</v>
      </c>
    </row>
    <row r="4235" spans="1:1" x14ac:dyDescent="0.25">
      <c r="A4235">
        <f>'Input Volunteers'!A4238</f>
        <v>0</v>
      </c>
    </row>
    <row r="4236" spans="1:1" x14ac:dyDescent="0.25">
      <c r="A4236">
        <f>'Input Volunteers'!A4239</f>
        <v>0</v>
      </c>
    </row>
    <row r="4237" spans="1:1" x14ac:dyDescent="0.25">
      <c r="A4237">
        <f>'Input Volunteers'!A4240</f>
        <v>0</v>
      </c>
    </row>
    <row r="4238" spans="1:1" x14ac:dyDescent="0.25">
      <c r="A4238">
        <f>'Input Volunteers'!A4241</f>
        <v>0</v>
      </c>
    </row>
    <row r="4239" spans="1:1" x14ac:dyDescent="0.25">
      <c r="A4239">
        <f>'Input Volunteers'!A4242</f>
        <v>0</v>
      </c>
    </row>
    <row r="4240" spans="1:1" x14ac:dyDescent="0.25">
      <c r="A4240">
        <f>'Input Volunteers'!A4243</f>
        <v>0</v>
      </c>
    </row>
    <row r="4241" spans="1:1" x14ac:dyDescent="0.25">
      <c r="A4241">
        <f>'Input Volunteers'!A4244</f>
        <v>0</v>
      </c>
    </row>
    <row r="4242" spans="1:1" x14ac:dyDescent="0.25">
      <c r="A4242">
        <f>'Input Volunteers'!A4245</f>
        <v>0</v>
      </c>
    </row>
    <row r="4243" spans="1:1" x14ac:dyDescent="0.25">
      <c r="A4243">
        <f>'Input Volunteers'!A4246</f>
        <v>0</v>
      </c>
    </row>
    <row r="4244" spans="1:1" x14ac:dyDescent="0.25">
      <c r="A4244">
        <f>'Input Volunteers'!A4247</f>
        <v>0</v>
      </c>
    </row>
    <row r="4245" spans="1:1" x14ac:dyDescent="0.25">
      <c r="A4245">
        <f>'Input Volunteers'!A4248</f>
        <v>0</v>
      </c>
    </row>
    <row r="4246" spans="1:1" x14ac:dyDescent="0.25">
      <c r="A4246">
        <f>'Input Volunteers'!A4249</f>
        <v>0</v>
      </c>
    </row>
    <row r="4247" spans="1:1" x14ac:dyDescent="0.25">
      <c r="A4247">
        <f>'Input Volunteers'!A4250</f>
        <v>0</v>
      </c>
    </row>
    <row r="4248" spans="1:1" x14ac:dyDescent="0.25">
      <c r="A4248">
        <f>'Input Volunteers'!A4251</f>
        <v>0</v>
      </c>
    </row>
    <row r="4249" spans="1:1" x14ac:dyDescent="0.25">
      <c r="A4249">
        <f>'Input Volunteers'!A4252</f>
        <v>0</v>
      </c>
    </row>
    <row r="4250" spans="1:1" x14ac:dyDescent="0.25">
      <c r="A4250">
        <f>'Input Volunteers'!A4253</f>
        <v>0</v>
      </c>
    </row>
    <row r="4251" spans="1:1" x14ac:dyDescent="0.25">
      <c r="A4251">
        <f>'Input Volunteers'!A4254</f>
        <v>0</v>
      </c>
    </row>
    <row r="4252" spans="1:1" x14ac:dyDescent="0.25">
      <c r="A4252">
        <f>'Input Volunteers'!A4255</f>
        <v>0</v>
      </c>
    </row>
    <row r="4253" spans="1:1" x14ac:dyDescent="0.25">
      <c r="A4253">
        <f>'Input Volunteers'!A4256</f>
        <v>0</v>
      </c>
    </row>
    <row r="4254" spans="1:1" x14ac:dyDescent="0.25">
      <c r="A4254">
        <f>'Input Volunteers'!A4257</f>
        <v>0</v>
      </c>
    </row>
    <row r="4255" spans="1:1" x14ac:dyDescent="0.25">
      <c r="A4255">
        <f>'Input Volunteers'!A4258</f>
        <v>0</v>
      </c>
    </row>
    <row r="4256" spans="1:1" x14ac:dyDescent="0.25">
      <c r="A4256">
        <f>'Input Volunteers'!A4259</f>
        <v>0</v>
      </c>
    </row>
    <row r="4257" spans="1:1" x14ac:dyDescent="0.25">
      <c r="A4257">
        <f>'Input Volunteers'!A4260</f>
        <v>0</v>
      </c>
    </row>
    <row r="4258" spans="1:1" x14ac:dyDescent="0.25">
      <c r="A4258">
        <f>'Input Volunteers'!A4261</f>
        <v>0</v>
      </c>
    </row>
    <row r="4259" spans="1:1" x14ac:dyDescent="0.25">
      <c r="A4259">
        <f>'Input Volunteers'!A4262</f>
        <v>0</v>
      </c>
    </row>
    <row r="4260" spans="1:1" x14ac:dyDescent="0.25">
      <c r="A4260">
        <f>'Input Volunteers'!A4263</f>
        <v>0</v>
      </c>
    </row>
    <row r="4261" spans="1:1" x14ac:dyDescent="0.25">
      <c r="A4261">
        <f>'Input Volunteers'!A4264</f>
        <v>0</v>
      </c>
    </row>
    <row r="4262" spans="1:1" x14ac:dyDescent="0.25">
      <c r="A4262">
        <f>'Input Volunteers'!A4265</f>
        <v>0</v>
      </c>
    </row>
    <row r="4263" spans="1:1" x14ac:dyDescent="0.25">
      <c r="A4263">
        <f>'Input Volunteers'!A4266</f>
        <v>0</v>
      </c>
    </row>
    <row r="4264" spans="1:1" x14ac:dyDescent="0.25">
      <c r="A4264">
        <f>'Input Volunteers'!A4267</f>
        <v>0</v>
      </c>
    </row>
    <row r="4265" spans="1:1" x14ac:dyDescent="0.25">
      <c r="A4265">
        <f>'Input Volunteers'!A4268</f>
        <v>0</v>
      </c>
    </row>
    <row r="4266" spans="1:1" x14ac:dyDescent="0.25">
      <c r="A4266">
        <f>'Input Volunteers'!A4269</f>
        <v>0</v>
      </c>
    </row>
    <row r="4267" spans="1:1" x14ac:dyDescent="0.25">
      <c r="A4267">
        <f>'Input Volunteers'!A4270</f>
        <v>0</v>
      </c>
    </row>
    <row r="4268" spans="1:1" x14ac:dyDescent="0.25">
      <c r="A4268">
        <f>'Input Volunteers'!A4271</f>
        <v>0</v>
      </c>
    </row>
    <row r="4269" spans="1:1" x14ac:dyDescent="0.25">
      <c r="A4269">
        <f>'Input Volunteers'!A4272</f>
        <v>0</v>
      </c>
    </row>
    <row r="4270" spans="1:1" x14ac:dyDescent="0.25">
      <c r="A4270">
        <f>'Input Volunteers'!A4273</f>
        <v>0</v>
      </c>
    </row>
    <row r="4271" spans="1:1" x14ac:dyDescent="0.25">
      <c r="A4271">
        <f>'Input Volunteers'!A4274</f>
        <v>0</v>
      </c>
    </row>
    <row r="4272" spans="1:1" x14ac:dyDescent="0.25">
      <c r="A4272">
        <f>'Input Volunteers'!A4275</f>
        <v>0</v>
      </c>
    </row>
    <row r="4273" spans="1:1" x14ac:dyDescent="0.25">
      <c r="A4273">
        <f>'Input Volunteers'!A4276</f>
        <v>0</v>
      </c>
    </row>
    <row r="4274" spans="1:1" x14ac:dyDescent="0.25">
      <c r="A4274">
        <f>'Input Volunteers'!A4277</f>
        <v>0</v>
      </c>
    </row>
    <row r="4275" spans="1:1" x14ac:dyDescent="0.25">
      <c r="A4275">
        <f>'Input Volunteers'!A4278</f>
        <v>0</v>
      </c>
    </row>
    <row r="4276" spans="1:1" x14ac:dyDescent="0.25">
      <c r="A4276">
        <f>'Input Volunteers'!A4279</f>
        <v>0</v>
      </c>
    </row>
    <row r="4277" spans="1:1" x14ac:dyDescent="0.25">
      <c r="A4277">
        <f>'Input Volunteers'!A4280</f>
        <v>0</v>
      </c>
    </row>
    <row r="4278" spans="1:1" x14ac:dyDescent="0.25">
      <c r="A4278">
        <f>'Input Volunteers'!A4281</f>
        <v>0</v>
      </c>
    </row>
    <row r="4279" spans="1:1" x14ac:dyDescent="0.25">
      <c r="A4279">
        <f>'Input Volunteers'!A4282</f>
        <v>0</v>
      </c>
    </row>
    <row r="4280" spans="1:1" x14ac:dyDescent="0.25">
      <c r="A4280">
        <f>'Input Volunteers'!A4283</f>
        <v>0</v>
      </c>
    </row>
    <row r="4281" spans="1:1" x14ac:dyDescent="0.25">
      <c r="A4281">
        <f>'Input Volunteers'!A4284</f>
        <v>0</v>
      </c>
    </row>
    <row r="4282" spans="1:1" x14ac:dyDescent="0.25">
      <c r="A4282">
        <f>'Input Volunteers'!A4285</f>
        <v>0</v>
      </c>
    </row>
    <row r="4283" spans="1:1" x14ac:dyDescent="0.25">
      <c r="A4283">
        <f>'Input Volunteers'!A4286</f>
        <v>0</v>
      </c>
    </row>
    <row r="4284" spans="1:1" x14ac:dyDescent="0.25">
      <c r="A4284">
        <f>'Input Volunteers'!A4287</f>
        <v>0</v>
      </c>
    </row>
    <row r="4285" spans="1:1" x14ac:dyDescent="0.25">
      <c r="A4285">
        <f>'Input Volunteers'!A4288</f>
        <v>0</v>
      </c>
    </row>
    <row r="4286" spans="1:1" x14ac:dyDescent="0.25">
      <c r="A4286">
        <f>'Input Volunteers'!A4289</f>
        <v>0</v>
      </c>
    </row>
    <row r="4287" spans="1:1" x14ac:dyDescent="0.25">
      <c r="A4287">
        <f>'Input Volunteers'!A4290</f>
        <v>0</v>
      </c>
    </row>
    <row r="4288" spans="1:1" x14ac:dyDescent="0.25">
      <c r="A4288">
        <f>'Input Volunteers'!A4291</f>
        <v>0</v>
      </c>
    </row>
    <row r="4289" spans="1:1" x14ac:dyDescent="0.25">
      <c r="A4289">
        <f>'Input Volunteers'!A4292</f>
        <v>0</v>
      </c>
    </row>
    <row r="4290" spans="1:1" x14ac:dyDescent="0.25">
      <c r="A4290">
        <f>'Input Volunteers'!A4293</f>
        <v>0</v>
      </c>
    </row>
    <row r="4291" spans="1:1" x14ac:dyDescent="0.25">
      <c r="A4291">
        <f>'Input Volunteers'!A4294</f>
        <v>0</v>
      </c>
    </row>
    <row r="4292" spans="1:1" x14ac:dyDescent="0.25">
      <c r="A4292">
        <f>'Input Volunteers'!A4295</f>
        <v>0</v>
      </c>
    </row>
    <row r="4293" spans="1:1" x14ac:dyDescent="0.25">
      <c r="A4293">
        <f>'Input Volunteers'!A4296</f>
        <v>0</v>
      </c>
    </row>
    <row r="4294" spans="1:1" x14ac:dyDescent="0.25">
      <c r="A4294">
        <f>'Input Volunteers'!A4297</f>
        <v>0</v>
      </c>
    </row>
    <row r="4295" spans="1:1" x14ac:dyDescent="0.25">
      <c r="A4295">
        <f>'Input Volunteers'!A4298</f>
        <v>0</v>
      </c>
    </row>
    <row r="4296" spans="1:1" x14ac:dyDescent="0.25">
      <c r="A4296">
        <f>'Input Volunteers'!A4299</f>
        <v>0</v>
      </c>
    </row>
    <row r="4297" spans="1:1" x14ac:dyDescent="0.25">
      <c r="A4297">
        <f>'Input Volunteers'!A4300</f>
        <v>0</v>
      </c>
    </row>
    <row r="4298" spans="1:1" x14ac:dyDescent="0.25">
      <c r="A4298">
        <f>'Input Volunteers'!A4301</f>
        <v>0</v>
      </c>
    </row>
    <row r="4299" spans="1:1" x14ac:dyDescent="0.25">
      <c r="A4299">
        <f>'Input Volunteers'!A4302</f>
        <v>0</v>
      </c>
    </row>
    <row r="4300" spans="1:1" x14ac:dyDescent="0.25">
      <c r="A4300">
        <f>'Input Volunteers'!A4303</f>
        <v>0</v>
      </c>
    </row>
    <row r="4301" spans="1:1" x14ac:dyDescent="0.25">
      <c r="A4301">
        <f>'Input Volunteers'!A4304</f>
        <v>0</v>
      </c>
    </row>
    <row r="4302" spans="1:1" x14ac:dyDescent="0.25">
      <c r="A4302">
        <f>'Input Volunteers'!A4305</f>
        <v>0</v>
      </c>
    </row>
    <row r="4303" spans="1:1" x14ac:dyDescent="0.25">
      <c r="A4303">
        <f>'Input Volunteers'!A4306</f>
        <v>0</v>
      </c>
    </row>
    <row r="4304" spans="1:1" x14ac:dyDescent="0.25">
      <c r="A4304">
        <f>'Input Volunteers'!A4307</f>
        <v>0</v>
      </c>
    </row>
    <row r="4305" spans="1:1" x14ac:dyDescent="0.25">
      <c r="A4305">
        <f>'Input Volunteers'!A4308</f>
        <v>0</v>
      </c>
    </row>
    <row r="4306" spans="1:1" x14ac:dyDescent="0.25">
      <c r="A4306">
        <f>'Input Volunteers'!A4309</f>
        <v>0</v>
      </c>
    </row>
    <row r="4307" spans="1:1" x14ac:dyDescent="0.25">
      <c r="A4307">
        <f>'Input Volunteers'!A4310</f>
        <v>0</v>
      </c>
    </row>
    <row r="4308" spans="1:1" x14ac:dyDescent="0.25">
      <c r="A4308">
        <f>'Input Volunteers'!A4311</f>
        <v>0</v>
      </c>
    </row>
    <row r="4309" spans="1:1" x14ac:dyDescent="0.25">
      <c r="A4309">
        <f>'Input Volunteers'!A4312</f>
        <v>0</v>
      </c>
    </row>
    <row r="4310" spans="1:1" x14ac:dyDescent="0.25">
      <c r="A4310">
        <f>'Input Volunteers'!A4313</f>
        <v>0</v>
      </c>
    </row>
    <row r="4311" spans="1:1" x14ac:dyDescent="0.25">
      <c r="A4311">
        <f>'Input Volunteers'!A4314</f>
        <v>0</v>
      </c>
    </row>
    <row r="4312" spans="1:1" x14ac:dyDescent="0.25">
      <c r="A4312">
        <f>'Input Volunteers'!A4315</f>
        <v>0</v>
      </c>
    </row>
    <row r="4313" spans="1:1" x14ac:dyDescent="0.25">
      <c r="A4313">
        <f>'Input Volunteers'!A4316</f>
        <v>0</v>
      </c>
    </row>
    <row r="4314" spans="1:1" x14ac:dyDescent="0.25">
      <c r="A4314">
        <f>'Input Volunteers'!A4317</f>
        <v>0</v>
      </c>
    </row>
    <row r="4315" spans="1:1" x14ac:dyDescent="0.25">
      <c r="A4315">
        <f>'Input Volunteers'!A4318</f>
        <v>0</v>
      </c>
    </row>
    <row r="4316" spans="1:1" x14ac:dyDescent="0.25">
      <c r="A4316">
        <f>'Input Volunteers'!A4319</f>
        <v>0</v>
      </c>
    </row>
    <row r="4317" spans="1:1" x14ac:dyDescent="0.25">
      <c r="A4317">
        <f>'Input Volunteers'!A4320</f>
        <v>0</v>
      </c>
    </row>
    <row r="4318" spans="1:1" x14ac:dyDescent="0.25">
      <c r="A4318">
        <f>'Input Volunteers'!A4321</f>
        <v>0</v>
      </c>
    </row>
    <row r="4319" spans="1:1" x14ac:dyDescent="0.25">
      <c r="A4319">
        <f>'Input Volunteers'!A4322</f>
        <v>0</v>
      </c>
    </row>
    <row r="4320" spans="1:1" x14ac:dyDescent="0.25">
      <c r="A4320">
        <f>'Input Volunteers'!A4323</f>
        <v>0</v>
      </c>
    </row>
    <row r="4321" spans="1:1" x14ac:dyDescent="0.25">
      <c r="A4321">
        <f>'Input Volunteers'!A4324</f>
        <v>0</v>
      </c>
    </row>
    <row r="4322" spans="1:1" x14ac:dyDescent="0.25">
      <c r="A4322">
        <f>'Input Volunteers'!A4325</f>
        <v>0</v>
      </c>
    </row>
    <row r="4323" spans="1:1" x14ac:dyDescent="0.25">
      <c r="A4323">
        <f>'Input Volunteers'!A4326</f>
        <v>0</v>
      </c>
    </row>
    <row r="4324" spans="1:1" x14ac:dyDescent="0.25">
      <c r="A4324">
        <f>'Input Volunteers'!A4327</f>
        <v>0</v>
      </c>
    </row>
    <row r="4325" spans="1:1" x14ac:dyDescent="0.25">
      <c r="A4325">
        <f>'Input Volunteers'!A4328</f>
        <v>0</v>
      </c>
    </row>
    <row r="4326" spans="1:1" x14ac:dyDescent="0.25">
      <c r="A4326">
        <f>'Input Volunteers'!A4329</f>
        <v>0</v>
      </c>
    </row>
    <row r="4327" spans="1:1" x14ac:dyDescent="0.25">
      <c r="A4327">
        <f>'Input Volunteers'!A4330</f>
        <v>0</v>
      </c>
    </row>
    <row r="4328" spans="1:1" x14ac:dyDescent="0.25">
      <c r="A4328">
        <f>'Input Volunteers'!A4331</f>
        <v>0</v>
      </c>
    </row>
    <row r="4329" spans="1:1" x14ac:dyDescent="0.25">
      <c r="A4329">
        <f>'Input Volunteers'!A4332</f>
        <v>0</v>
      </c>
    </row>
    <row r="4330" spans="1:1" x14ac:dyDescent="0.25">
      <c r="A4330">
        <f>'Input Volunteers'!A4333</f>
        <v>0</v>
      </c>
    </row>
    <row r="4331" spans="1:1" x14ac:dyDescent="0.25">
      <c r="A4331">
        <f>'Input Volunteers'!A4334</f>
        <v>0</v>
      </c>
    </row>
    <row r="4332" spans="1:1" x14ac:dyDescent="0.25">
      <c r="A4332">
        <f>'Input Volunteers'!A4335</f>
        <v>0</v>
      </c>
    </row>
    <row r="4333" spans="1:1" x14ac:dyDescent="0.25">
      <c r="A4333">
        <f>'Input Volunteers'!A4336</f>
        <v>0</v>
      </c>
    </row>
    <row r="4334" spans="1:1" x14ac:dyDescent="0.25">
      <c r="A4334">
        <f>'Input Volunteers'!A4337</f>
        <v>0</v>
      </c>
    </row>
    <row r="4335" spans="1:1" x14ac:dyDescent="0.25">
      <c r="A4335">
        <f>'Input Volunteers'!A4338</f>
        <v>0</v>
      </c>
    </row>
    <row r="4336" spans="1:1" x14ac:dyDescent="0.25">
      <c r="A4336">
        <f>'Input Volunteers'!A4339</f>
        <v>0</v>
      </c>
    </row>
    <row r="4337" spans="1:1" x14ac:dyDescent="0.25">
      <c r="A4337">
        <f>'Input Volunteers'!A4340</f>
        <v>0</v>
      </c>
    </row>
    <row r="4338" spans="1:1" x14ac:dyDescent="0.25">
      <c r="A4338">
        <f>'Input Volunteers'!A4341</f>
        <v>0</v>
      </c>
    </row>
    <row r="4339" spans="1:1" x14ac:dyDescent="0.25">
      <c r="A4339">
        <f>'Input Volunteers'!A4342</f>
        <v>0</v>
      </c>
    </row>
    <row r="4340" spans="1:1" x14ac:dyDescent="0.25">
      <c r="A4340">
        <f>'Input Volunteers'!A4343</f>
        <v>0</v>
      </c>
    </row>
    <row r="4341" spans="1:1" x14ac:dyDescent="0.25">
      <c r="A4341">
        <f>'Input Volunteers'!A4344</f>
        <v>0</v>
      </c>
    </row>
    <row r="4342" spans="1:1" x14ac:dyDescent="0.25">
      <c r="A4342">
        <f>'Input Volunteers'!A4345</f>
        <v>0</v>
      </c>
    </row>
    <row r="4343" spans="1:1" x14ac:dyDescent="0.25">
      <c r="A4343">
        <f>'Input Volunteers'!A4346</f>
        <v>0</v>
      </c>
    </row>
    <row r="4344" spans="1:1" x14ac:dyDescent="0.25">
      <c r="A4344">
        <f>'Input Volunteers'!A4347</f>
        <v>0</v>
      </c>
    </row>
    <row r="4345" spans="1:1" x14ac:dyDescent="0.25">
      <c r="A4345">
        <f>'Input Volunteers'!A4348</f>
        <v>0</v>
      </c>
    </row>
    <row r="4346" spans="1:1" x14ac:dyDescent="0.25">
      <c r="A4346">
        <f>'Input Volunteers'!A4349</f>
        <v>0</v>
      </c>
    </row>
    <row r="4347" spans="1:1" x14ac:dyDescent="0.25">
      <c r="A4347">
        <f>'Input Volunteers'!A4350</f>
        <v>0</v>
      </c>
    </row>
    <row r="4348" spans="1:1" x14ac:dyDescent="0.25">
      <c r="A4348">
        <f>'Input Volunteers'!A4351</f>
        <v>0</v>
      </c>
    </row>
    <row r="4349" spans="1:1" x14ac:dyDescent="0.25">
      <c r="A4349">
        <f>'Input Volunteers'!A4352</f>
        <v>0</v>
      </c>
    </row>
    <row r="4350" spans="1:1" x14ac:dyDescent="0.25">
      <c r="A4350">
        <f>'Input Volunteers'!A4353</f>
        <v>0</v>
      </c>
    </row>
    <row r="4351" spans="1:1" x14ac:dyDescent="0.25">
      <c r="A4351">
        <f>'Input Volunteers'!A4354</f>
        <v>0</v>
      </c>
    </row>
    <row r="4352" spans="1:1" x14ac:dyDescent="0.25">
      <c r="A4352">
        <f>'Input Volunteers'!A4355</f>
        <v>0</v>
      </c>
    </row>
    <row r="4353" spans="1:1" x14ac:dyDescent="0.25">
      <c r="A4353">
        <f>'Input Volunteers'!A4356</f>
        <v>0</v>
      </c>
    </row>
    <row r="4354" spans="1:1" x14ac:dyDescent="0.25">
      <c r="A4354">
        <f>'Input Volunteers'!A4357</f>
        <v>0</v>
      </c>
    </row>
    <row r="4355" spans="1:1" x14ac:dyDescent="0.25">
      <c r="A4355">
        <f>'Input Volunteers'!A4358</f>
        <v>0</v>
      </c>
    </row>
    <row r="4356" spans="1:1" x14ac:dyDescent="0.25">
      <c r="A4356">
        <f>'Input Volunteers'!A4359</f>
        <v>0</v>
      </c>
    </row>
    <row r="4357" spans="1:1" x14ac:dyDescent="0.25">
      <c r="A4357">
        <f>'Input Volunteers'!A4360</f>
        <v>0</v>
      </c>
    </row>
    <row r="4358" spans="1:1" x14ac:dyDescent="0.25">
      <c r="A4358">
        <f>'Input Volunteers'!A4361</f>
        <v>0</v>
      </c>
    </row>
    <row r="4359" spans="1:1" x14ac:dyDescent="0.25">
      <c r="A4359">
        <f>'Input Volunteers'!A4362</f>
        <v>0</v>
      </c>
    </row>
    <row r="4360" spans="1:1" x14ac:dyDescent="0.25">
      <c r="A4360">
        <f>'Input Volunteers'!A4363</f>
        <v>0</v>
      </c>
    </row>
    <row r="4361" spans="1:1" x14ac:dyDescent="0.25">
      <c r="A4361">
        <f>'Input Volunteers'!A4364</f>
        <v>0</v>
      </c>
    </row>
    <row r="4362" spans="1:1" x14ac:dyDescent="0.25">
      <c r="A4362">
        <f>'Input Volunteers'!A4365</f>
        <v>0</v>
      </c>
    </row>
    <row r="4363" spans="1:1" x14ac:dyDescent="0.25">
      <c r="A4363">
        <f>'Input Volunteers'!A4366</f>
        <v>0</v>
      </c>
    </row>
    <row r="4364" spans="1:1" x14ac:dyDescent="0.25">
      <c r="A4364">
        <f>'Input Volunteers'!A4367</f>
        <v>0</v>
      </c>
    </row>
    <row r="4365" spans="1:1" x14ac:dyDescent="0.25">
      <c r="A4365">
        <f>'Input Volunteers'!A4368</f>
        <v>0</v>
      </c>
    </row>
    <row r="4366" spans="1:1" x14ac:dyDescent="0.25">
      <c r="A4366">
        <f>'Input Volunteers'!A4369</f>
        <v>0</v>
      </c>
    </row>
    <row r="4367" spans="1:1" x14ac:dyDescent="0.25">
      <c r="A4367">
        <f>'Input Volunteers'!A4370</f>
        <v>0</v>
      </c>
    </row>
    <row r="4368" spans="1:1" x14ac:dyDescent="0.25">
      <c r="A4368">
        <f>'Input Volunteers'!A4371</f>
        <v>0</v>
      </c>
    </row>
    <row r="4369" spans="1:1" x14ac:dyDescent="0.25">
      <c r="A4369">
        <f>'Input Volunteers'!A4372</f>
        <v>0</v>
      </c>
    </row>
    <row r="4370" spans="1:1" x14ac:dyDescent="0.25">
      <c r="A4370">
        <f>'Input Volunteers'!A4373</f>
        <v>0</v>
      </c>
    </row>
    <row r="4371" spans="1:1" x14ac:dyDescent="0.25">
      <c r="A4371">
        <f>'Input Volunteers'!A4374</f>
        <v>0</v>
      </c>
    </row>
    <row r="4372" spans="1:1" x14ac:dyDescent="0.25">
      <c r="A4372">
        <f>'Input Volunteers'!A4375</f>
        <v>0</v>
      </c>
    </row>
    <row r="4373" spans="1:1" x14ac:dyDescent="0.25">
      <c r="A4373">
        <f>'Input Volunteers'!A4376</f>
        <v>0</v>
      </c>
    </row>
    <row r="4374" spans="1:1" x14ac:dyDescent="0.25">
      <c r="A4374">
        <f>'Input Volunteers'!A4377</f>
        <v>0</v>
      </c>
    </row>
    <row r="4375" spans="1:1" x14ac:dyDescent="0.25">
      <c r="A4375">
        <f>'Input Volunteers'!A4378</f>
        <v>0</v>
      </c>
    </row>
    <row r="4376" spans="1:1" x14ac:dyDescent="0.25">
      <c r="A4376">
        <f>'Input Volunteers'!A4379</f>
        <v>0</v>
      </c>
    </row>
    <row r="4377" spans="1:1" x14ac:dyDescent="0.25">
      <c r="A4377">
        <f>'Input Volunteers'!A4380</f>
        <v>0</v>
      </c>
    </row>
    <row r="4378" spans="1:1" x14ac:dyDescent="0.25">
      <c r="A4378">
        <f>'Input Volunteers'!A4381</f>
        <v>0</v>
      </c>
    </row>
    <row r="4379" spans="1:1" x14ac:dyDescent="0.25">
      <c r="A4379">
        <f>'Input Volunteers'!A4382</f>
        <v>0</v>
      </c>
    </row>
    <row r="4380" spans="1:1" x14ac:dyDescent="0.25">
      <c r="A4380">
        <f>'Input Volunteers'!A4383</f>
        <v>0</v>
      </c>
    </row>
    <row r="4381" spans="1:1" x14ac:dyDescent="0.25">
      <c r="A4381">
        <f>'Input Volunteers'!A4384</f>
        <v>0</v>
      </c>
    </row>
    <row r="4382" spans="1:1" x14ac:dyDescent="0.25">
      <c r="A4382">
        <f>'Input Volunteers'!A4385</f>
        <v>0</v>
      </c>
    </row>
    <row r="4383" spans="1:1" x14ac:dyDescent="0.25">
      <c r="A4383">
        <f>'Input Volunteers'!A4386</f>
        <v>0</v>
      </c>
    </row>
    <row r="4384" spans="1:1" x14ac:dyDescent="0.25">
      <c r="A4384">
        <f>'Input Volunteers'!A4387</f>
        <v>0</v>
      </c>
    </row>
    <row r="4385" spans="1:1" x14ac:dyDescent="0.25">
      <c r="A4385">
        <f>'Input Volunteers'!A4388</f>
        <v>0</v>
      </c>
    </row>
    <row r="4386" spans="1:1" x14ac:dyDescent="0.25">
      <c r="A4386">
        <f>'Input Volunteers'!A4389</f>
        <v>0</v>
      </c>
    </row>
    <row r="4387" spans="1:1" x14ac:dyDescent="0.25">
      <c r="A4387">
        <f>'Input Volunteers'!A4390</f>
        <v>0</v>
      </c>
    </row>
    <row r="4388" spans="1:1" x14ac:dyDescent="0.25">
      <c r="A4388">
        <f>'Input Volunteers'!A4391</f>
        <v>0</v>
      </c>
    </row>
    <row r="4389" spans="1:1" x14ac:dyDescent="0.25">
      <c r="A4389">
        <f>'Input Volunteers'!A4392</f>
        <v>0</v>
      </c>
    </row>
    <row r="4390" spans="1:1" x14ac:dyDescent="0.25">
      <c r="A4390">
        <f>'Input Volunteers'!A4393</f>
        <v>0</v>
      </c>
    </row>
    <row r="4391" spans="1:1" x14ac:dyDescent="0.25">
      <c r="A4391">
        <f>'Input Volunteers'!A4394</f>
        <v>0</v>
      </c>
    </row>
    <row r="4392" spans="1:1" x14ac:dyDescent="0.25">
      <c r="A4392">
        <f>'Input Volunteers'!A4395</f>
        <v>0</v>
      </c>
    </row>
    <row r="4393" spans="1:1" x14ac:dyDescent="0.25">
      <c r="A4393">
        <f>'Input Volunteers'!A4396</f>
        <v>0</v>
      </c>
    </row>
    <row r="4394" spans="1:1" x14ac:dyDescent="0.25">
      <c r="A4394">
        <f>'Input Volunteers'!A4397</f>
        <v>0</v>
      </c>
    </row>
    <row r="4395" spans="1:1" x14ac:dyDescent="0.25">
      <c r="A4395">
        <f>'Input Volunteers'!A4398</f>
        <v>0</v>
      </c>
    </row>
    <row r="4396" spans="1:1" x14ac:dyDescent="0.25">
      <c r="A4396">
        <f>'Input Volunteers'!A4399</f>
        <v>0</v>
      </c>
    </row>
    <row r="4397" spans="1:1" x14ac:dyDescent="0.25">
      <c r="A4397">
        <f>'Input Volunteers'!A4400</f>
        <v>0</v>
      </c>
    </row>
    <row r="4398" spans="1:1" x14ac:dyDescent="0.25">
      <c r="A4398">
        <f>'Input Volunteers'!A4401</f>
        <v>0</v>
      </c>
    </row>
    <row r="4399" spans="1:1" x14ac:dyDescent="0.25">
      <c r="A4399">
        <f>'Input Volunteers'!A4402</f>
        <v>0</v>
      </c>
    </row>
    <row r="4400" spans="1:1" x14ac:dyDescent="0.25">
      <c r="A4400">
        <f>'Input Volunteers'!A4403</f>
        <v>0</v>
      </c>
    </row>
    <row r="4401" spans="1:1" x14ac:dyDescent="0.25">
      <c r="A4401">
        <f>'Input Volunteers'!A4404</f>
        <v>0</v>
      </c>
    </row>
    <row r="4402" spans="1:1" x14ac:dyDescent="0.25">
      <c r="A4402">
        <f>'Input Volunteers'!A4405</f>
        <v>0</v>
      </c>
    </row>
    <row r="4403" spans="1:1" x14ac:dyDescent="0.25">
      <c r="A4403">
        <f>'Input Volunteers'!A4406</f>
        <v>0</v>
      </c>
    </row>
    <row r="4404" spans="1:1" x14ac:dyDescent="0.25">
      <c r="A4404">
        <f>'Input Volunteers'!A4407</f>
        <v>0</v>
      </c>
    </row>
    <row r="4405" spans="1:1" x14ac:dyDescent="0.25">
      <c r="A4405">
        <f>'Input Volunteers'!A4408</f>
        <v>0</v>
      </c>
    </row>
    <row r="4406" spans="1:1" x14ac:dyDescent="0.25">
      <c r="A4406">
        <f>'Input Volunteers'!A4409</f>
        <v>0</v>
      </c>
    </row>
    <row r="4407" spans="1:1" x14ac:dyDescent="0.25">
      <c r="A4407">
        <f>'Input Volunteers'!A4410</f>
        <v>0</v>
      </c>
    </row>
    <row r="4408" spans="1:1" x14ac:dyDescent="0.25">
      <c r="A4408">
        <f>'Input Volunteers'!A4411</f>
        <v>0</v>
      </c>
    </row>
    <row r="4409" spans="1:1" x14ac:dyDescent="0.25">
      <c r="A4409">
        <f>'Input Volunteers'!A4412</f>
        <v>0</v>
      </c>
    </row>
    <row r="4410" spans="1:1" x14ac:dyDescent="0.25">
      <c r="A4410">
        <f>'Input Volunteers'!A4413</f>
        <v>0</v>
      </c>
    </row>
    <row r="4411" spans="1:1" x14ac:dyDescent="0.25">
      <c r="A4411">
        <f>'Input Volunteers'!A4414</f>
        <v>0</v>
      </c>
    </row>
    <row r="4412" spans="1:1" x14ac:dyDescent="0.25">
      <c r="A4412">
        <f>'Input Volunteers'!A4415</f>
        <v>0</v>
      </c>
    </row>
    <row r="4413" spans="1:1" x14ac:dyDescent="0.25">
      <c r="A4413">
        <f>'Input Volunteers'!A4416</f>
        <v>0</v>
      </c>
    </row>
    <row r="4414" spans="1:1" x14ac:dyDescent="0.25">
      <c r="A4414">
        <f>'Input Volunteers'!A4417</f>
        <v>0</v>
      </c>
    </row>
    <row r="4415" spans="1:1" x14ac:dyDescent="0.25">
      <c r="A4415">
        <f>'Input Volunteers'!A4418</f>
        <v>0</v>
      </c>
    </row>
    <row r="4416" spans="1:1" x14ac:dyDescent="0.25">
      <c r="A4416">
        <f>'Input Volunteers'!A4419</f>
        <v>0</v>
      </c>
    </row>
    <row r="4417" spans="1:1" x14ac:dyDescent="0.25">
      <c r="A4417">
        <f>'Input Volunteers'!A4420</f>
        <v>0</v>
      </c>
    </row>
    <row r="4418" spans="1:1" x14ac:dyDescent="0.25">
      <c r="A4418">
        <f>'Input Volunteers'!A4421</f>
        <v>0</v>
      </c>
    </row>
    <row r="4419" spans="1:1" x14ac:dyDescent="0.25">
      <c r="A4419">
        <f>'Input Volunteers'!A4422</f>
        <v>0</v>
      </c>
    </row>
    <row r="4420" spans="1:1" x14ac:dyDescent="0.25">
      <c r="A4420">
        <f>'Input Volunteers'!A4423</f>
        <v>0</v>
      </c>
    </row>
    <row r="4421" spans="1:1" x14ac:dyDescent="0.25">
      <c r="A4421">
        <f>'Input Volunteers'!A4424</f>
        <v>0</v>
      </c>
    </row>
    <row r="4422" spans="1:1" x14ac:dyDescent="0.25">
      <c r="A4422">
        <f>'Input Volunteers'!A4425</f>
        <v>0</v>
      </c>
    </row>
    <row r="4423" spans="1:1" x14ac:dyDescent="0.25">
      <c r="A4423">
        <f>'Input Volunteers'!A4426</f>
        <v>0</v>
      </c>
    </row>
    <row r="4424" spans="1:1" x14ac:dyDescent="0.25">
      <c r="A4424">
        <f>'Input Volunteers'!A4427</f>
        <v>0</v>
      </c>
    </row>
    <row r="4425" spans="1:1" x14ac:dyDescent="0.25">
      <c r="A4425">
        <f>'Input Volunteers'!A4428</f>
        <v>0</v>
      </c>
    </row>
    <row r="4426" spans="1:1" x14ac:dyDescent="0.25">
      <c r="A4426">
        <f>'Input Volunteers'!A4429</f>
        <v>0</v>
      </c>
    </row>
    <row r="4427" spans="1:1" x14ac:dyDescent="0.25">
      <c r="A4427">
        <f>'Input Volunteers'!A4430</f>
        <v>0</v>
      </c>
    </row>
    <row r="4428" spans="1:1" x14ac:dyDescent="0.25">
      <c r="A4428">
        <f>'Input Volunteers'!A4431</f>
        <v>0</v>
      </c>
    </row>
    <row r="4429" spans="1:1" x14ac:dyDescent="0.25">
      <c r="A4429">
        <f>'Input Volunteers'!A4432</f>
        <v>0</v>
      </c>
    </row>
    <row r="4430" spans="1:1" x14ac:dyDescent="0.25">
      <c r="A4430">
        <f>'Input Volunteers'!A4433</f>
        <v>0</v>
      </c>
    </row>
    <row r="4431" spans="1:1" x14ac:dyDescent="0.25">
      <c r="A4431">
        <f>'Input Volunteers'!A4434</f>
        <v>0</v>
      </c>
    </row>
    <row r="4432" spans="1:1" x14ac:dyDescent="0.25">
      <c r="A4432">
        <f>'Input Volunteers'!A4435</f>
        <v>0</v>
      </c>
    </row>
    <row r="4433" spans="1:1" x14ac:dyDescent="0.25">
      <c r="A4433">
        <f>'Input Volunteers'!A4436</f>
        <v>0</v>
      </c>
    </row>
    <row r="4434" spans="1:1" x14ac:dyDescent="0.25">
      <c r="A4434">
        <f>'Input Volunteers'!A4437</f>
        <v>0</v>
      </c>
    </row>
    <row r="4435" spans="1:1" x14ac:dyDescent="0.25">
      <c r="A4435">
        <f>'Input Volunteers'!A4438</f>
        <v>0</v>
      </c>
    </row>
    <row r="4436" spans="1:1" x14ac:dyDescent="0.25">
      <c r="A4436">
        <f>'Input Volunteers'!A4439</f>
        <v>0</v>
      </c>
    </row>
    <row r="4437" spans="1:1" x14ac:dyDescent="0.25">
      <c r="A4437">
        <f>'Input Volunteers'!A4440</f>
        <v>0</v>
      </c>
    </row>
    <row r="4438" spans="1:1" x14ac:dyDescent="0.25">
      <c r="A4438">
        <f>'Input Volunteers'!A4441</f>
        <v>0</v>
      </c>
    </row>
    <row r="4439" spans="1:1" x14ac:dyDescent="0.25">
      <c r="A4439">
        <f>'Input Volunteers'!A4442</f>
        <v>0</v>
      </c>
    </row>
    <row r="4440" spans="1:1" x14ac:dyDescent="0.25">
      <c r="A4440">
        <f>'Input Volunteers'!A4443</f>
        <v>0</v>
      </c>
    </row>
    <row r="4441" spans="1:1" x14ac:dyDescent="0.25">
      <c r="A4441">
        <f>'Input Volunteers'!A4444</f>
        <v>0</v>
      </c>
    </row>
    <row r="4442" spans="1:1" x14ac:dyDescent="0.25">
      <c r="A4442">
        <f>'Input Volunteers'!A4445</f>
        <v>0</v>
      </c>
    </row>
    <row r="4443" spans="1:1" x14ac:dyDescent="0.25">
      <c r="A4443">
        <f>'Input Volunteers'!A4446</f>
        <v>0</v>
      </c>
    </row>
    <row r="4444" spans="1:1" x14ac:dyDescent="0.25">
      <c r="A4444">
        <f>'Input Volunteers'!A4447</f>
        <v>0</v>
      </c>
    </row>
    <row r="4445" spans="1:1" x14ac:dyDescent="0.25">
      <c r="A4445">
        <f>'Input Volunteers'!A4448</f>
        <v>0</v>
      </c>
    </row>
    <row r="4446" spans="1:1" x14ac:dyDescent="0.25">
      <c r="A4446">
        <f>'Input Volunteers'!A4449</f>
        <v>0</v>
      </c>
    </row>
    <row r="4447" spans="1:1" x14ac:dyDescent="0.25">
      <c r="A4447">
        <f>'Input Volunteers'!A4450</f>
        <v>0</v>
      </c>
    </row>
    <row r="4448" spans="1:1" x14ac:dyDescent="0.25">
      <c r="A4448">
        <f>'Input Volunteers'!A4451</f>
        <v>0</v>
      </c>
    </row>
    <row r="4449" spans="1:1" x14ac:dyDescent="0.25">
      <c r="A4449">
        <f>'Input Volunteers'!A4452</f>
        <v>0</v>
      </c>
    </row>
    <row r="4450" spans="1:1" x14ac:dyDescent="0.25">
      <c r="A4450">
        <f>'Input Volunteers'!A4453</f>
        <v>0</v>
      </c>
    </row>
    <row r="4451" spans="1:1" x14ac:dyDescent="0.25">
      <c r="A4451">
        <f>'Input Volunteers'!A4454</f>
        <v>0</v>
      </c>
    </row>
    <row r="4452" spans="1:1" x14ac:dyDescent="0.25">
      <c r="A4452">
        <f>'Input Volunteers'!A4455</f>
        <v>0</v>
      </c>
    </row>
    <row r="4453" spans="1:1" x14ac:dyDescent="0.25">
      <c r="A4453">
        <f>'Input Volunteers'!A4456</f>
        <v>0</v>
      </c>
    </row>
    <row r="4454" spans="1:1" x14ac:dyDescent="0.25">
      <c r="A4454">
        <f>'Input Volunteers'!A4457</f>
        <v>0</v>
      </c>
    </row>
    <row r="4455" spans="1:1" x14ac:dyDescent="0.25">
      <c r="A4455">
        <f>'Input Volunteers'!A4458</f>
        <v>0</v>
      </c>
    </row>
    <row r="4456" spans="1:1" x14ac:dyDescent="0.25">
      <c r="A4456">
        <f>'Input Volunteers'!A4459</f>
        <v>0</v>
      </c>
    </row>
    <row r="4457" spans="1:1" x14ac:dyDescent="0.25">
      <c r="A4457">
        <f>'Input Volunteers'!A4460</f>
        <v>0</v>
      </c>
    </row>
    <row r="4458" spans="1:1" x14ac:dyDescent="0.25">
      <c r="A4458">
        <f>'Input Volunteers'!A4461</f>
        <v>0</v>
      </c>
    </row>
    <row r="4459" spans="1:1" x14ac:dyDescent="0.25">
      <c r="A4459">
        <f>'Input Volunteers'!A4462</f>
        <v>0</v>
      </c>
    </row>
    <row r="4460" spans="1:1" x14ac:dyDescent="0.25">
      <c r="A4460">
        <f>'Input Volunteers'!A4463</f>
        <v>0</v>
      </c>
    </row>
    <row r="4461" spans="1:1" x14ac:dyDescent="0.25">
      <c r="A4461">
        <f>'Input Volunteers'!A4464</f>
        <v>0</v>
      </c>
    </row>
    <row r="4462" spans="1:1" x14ac:dyDescent="0.25">
      <c r="A4462">
        <f>'Input Volunteers'!A4465</f>
        <v>0</v>
      </c>
    </row>
    <row r="4463" spans="1:1" x14ac:dyDescent="0.25">
      <c r="A4463">
        <f>'Input Volunteers'!A4466</f>
        <v>0</v>
      </c>
    </row>
    <row r="4464" spans="1:1" x14ac:dyDescent="0.25">
      <c r="A4464">
        <f>'Input Volunteers'!A4467</f>
        <v>0</v>
      </c>
    </row>
    <row r="4465" spans="1:1" x14ac:dyDescent="0.25">
      <c r="A4465">
        <f>'Input Volunteers'!A4468</f>
        <v>0</v>
      </c>
    </row>
    <row r="4466" spans="1:1" x14ac:dyDescent="0.25">
      <c r="A4466">
        <f>'Input Volunteers'!A4469</f>
        <v>0</v>
      </c>
    </row>
    <row r="4467" spans="1:1" x14ac:dyDescent="0.25">
      <c r="A4467">
        <f>'Input Volunteers'!A4470</f>
        <v>0</v>
      </c>
    </row>
    <row r="4468" spans="1:1" x14ac:dyDescent="0.25">
      <c r="A4468">
        <f>'Input Volunteers'!A4471</f>
        <v>0</v>
      </c>
    </row>
    <row r="4469" spans="1:1" x14ac:dyDescent="0.25">
      <c r="A4469">
        <f>'Input Volunteers'!A4472</f>
        <v>0</v>
      </c>
    </row>
    <row r="4470" spans="1:1" x14ac:dyDescent="0.25">
      <c r="A4470">
        <f>'Input Volunteers'!A4473</f>
        <v>0</v>
      </c>
    </row>
    <row r="4471" spans="1:1" x14ac:dyDescent="0.25">
      <c r="A4471">
        <f>'Input Volunteers'!A4474</f>
        <v>0</v>
      </c>
    </row>
    <row r="4472" spans="1:1" x14ac:dyDescent="0.25">
      <c r="A4472">
        <f>'Input Volunteers'!A4475</f>
        <v>0</v>
      </c>
    </row>
    <row r="4473" spans="1:1" x14ac:dyDescent="0.25">
      <c r="A4473">
        <f>'Input Volunteers'!A4476</f>
        <v>0</v>
      </c>
    </row>
    <row r="4474" spans="1:1" x14ac:dyDescent="0.25">
      <c r="A4474">
        <f>'Input Volunteers'!A4477</f>
        <v>0</v>
      </c>
    </row>
    <row r="4475" spans="1:1" x14ac:dyDescent="0.25">
      <c r="A4475">
        <f>'Input Volunteers'!A4478</f>
        <v>0</v>
      </c>
    </row>
    <row r="4476" spans="1:1" x14ac:dyDescent="0.25">
      <c r="A4476">
        <f>'Input Volunteers'!A4479</f>
        <v>0</v>
      </c>
    </row>
    <row r="4477" spans="1:1" x14ac:dyDescent="0.25">
      <c r="A4477">
        <f>'Input Volunteers'!A4480</f>
        <v>0</v>
      </c>
    </row>
    <row r="4478" spans="1:1" x14ac:dyDescent="0.25">
      <c r="A4478">
        <f>'Input Volunteers'!A4481</f>
        <v>0</v>
      </c>
    </row>
    <row r="4479" spans="1:1" x14ac:dyDescent="0.25">
      <c r="A4479">
        <f>'Input Volunteers'!A4482</f>
        <v>0</v>
      </c>
    </row>
    <row r="4480" spans="1:1" x14ac:dyDescent="0.25">
      <c r="A4480">
        <f>'Input Volunteers'!A4483</f>
        <v>0</v>
      </c>
    </row>
    <row r="4481" spans="1:1" x14ac:dyDescent="0.25">
      <c r="A4481">
        <f>'Input Volunteers'!A4484</f>
        <v>0</v>
      </c>
    </row>
    <row r="4482" spans="1:1" x14ac:dyDescent="0.25">
      <c r="A4482">
        <f>'Input Volunteers'!A4485</f>
        <v>0</v>
      </c>
    </row>
    <row r="4483" spans="1:1" x14ac:dyDescent="0.25">
      <c r="A4483">
        <f>'Input Volunteers'!A4486</f>
        <v>0</v>
      </c>
    </row>
    <row r="4484" spans="1:1" x14ac:dyDescent="0.25">
      <c r="A4484">
        <f>'Input Volunteers'!A4487</f>
        <v>0</v>
      </c>
    </row>
    <row r="4485" spans="1:1" x14ac:dyDescent="0.25">
      <c r="A4485">
        <f>'Input Volunteers'!A4488</f>
        <v>0</v>
      </c>
    </row>
    <row r="4486" spans="1:1" x14ac:dyDescent="0.25">
      <c r="A4486">
        <f>'Input Volunteers'!A4489</f>
        <v>0</v>
      </c>
    </row>
    <row r="4487" spans="1:1" x14ac:dyDescent="0.25">
      <c r="A4487">
        <f>'Input Volunteers'!A4490</f>
        <v>0</v>
      </c>
    </row>
    <row r="4488" spans="1:1" x14ac:dyDescent="0.25">
      <c r="A4488">
        <f>'Input Volunteers'!A4491</f>
        <v>0</v>
      </c>
    </row>
    <row r="4489" spans="1:1" x14ac:dyDescent="0.25">
      <c r="A4489">
        <f>'Input Volunteers'!A4492</f>
        <v>0</v>
      </c>
    </row>
    <row r="4490" spans="1:1" x14ac:dyDescent="0.25">
      <c r="A4490">
        <f>'Input Volunteers'!A4493</f>
        <v>0</v>
      </c>
    </row>
    <row r="4491" spans="1:1" x14ac:dyDescent="0.25">
      <c r="A4491">
        <f>'Input Volunteers'!A4494</f>
        <v>0</v>
      </c>
    </row>
    <row r="4492" spans="1:1" x14ac:dyDescent="0.25">
      <c r="A4492">
        <f>'Input Volunteers'!A4495</f>
        <v>0</v>
      </c>
    </row>
    <row r="4493" spans="1:1" x14ac:dyDescent="0.25">
      <c r="A4493">
        <f>'Input Volunteers'!A4496</f>
        <v>0</v>
      </c>
    </row>
    <row r="4494" spans="1:1" x14ac:dyDescent="0.25">
      <c r="A4494">
        <f>'Input Volunteers'!A4497</f>
        <v>0</v>
      </c>
    </row>
    <row r="4495" spans="1:1" x14ac:dyDescent="0.25">
      <c r="A4495">
        <f>'Input Volunteers'!A4498</f>
        <v>0</v>
      </c>
    </row>
    <row r="4496" spans="1:1" x14ac:dyDescent="0.25">
      <c r="A4496">
        <f>'Input Volunteers'!A4499</f>
        <v>0</v>
      </c>
    </row>
    <row r="4497" spans="1:1" x14ac:dyDescent="0.25">
      <c r="A4497">
        <f>'Input Volunteers'!A4500</f>
        <v>0</v>
      </c>
    </row>
    <row r="4498" spans="1:1" x14ac:dyDescent="0.25">
      <c r="A4498">
        <f>'Input Volunteers'!A4501</f>
        <v>0</v>
      </c>
    </row>
    <row r="4499" spans="1:1" x14ac:dyDescent="0.25">
      <c r="A4499">
        <f>'Input Volunteers'!A4502</f>
        <v>0</v>
      </c>
    </row>
    <row r="4500" spans="1:1" x14ac:dyDescent="0.25">
      <c r="A4500">
        <f>'Input Volunteers'!A4503</f>
        <v>0</v>
      </c>
    </row>
    <row r="4501" spans="1:1" x14ac:dyDescent="0.25">
      <c r="A4501">
        <f>'Input Volunteers'!A4504</f>
        <v>0</v>
      </c>
    </row>
    <row r="4502" spans="1:1" x14ac:dyDescent="0.25">
      <c r="A4502">
        <f>'Input Volunteers'!A4505</f>
        <v>0</v>
      </c>
    </row>
    <row r="4503" spans="1:1" x14ac:dyDescent="0.25">
      <c r="A4503">
        <f>'Input Volunteers'!A4506</f>
        <v>0</v>
      </c>
    </row>
    <row r="4504" spans="1:1" x14ac:dyDescent="0.25">
      <c r="A4504">
        <f>'Input Volunteers'!A4507</f>
        <v>0</v>
      </c>
    </row>
    <row r="4505" spans="1:1" x14ac:dyDescent="0.25">
      <c r="A4505">
        <f>'Input Volunteers'!A4508</f>
        <v>0</v>
      </c>
    </row>
    <row r="4506" spans="1:1" x14ac:dyDescent="0.25">
      <c r="A4506">
        <f>'Input Volunteers'!A4509</f>
        <v>0</v>
      </c>
    </row>
    <row r="4507" spans="1:1" x14ac:dyDescent="0.25">
      <c r="A4507">
        <f>'Input Volunteers'!A4510</f>
        <v>0</v>
      </c>
    </row>
    <row r="4508" spans="1:1" x14ac:dyDescent="0.25">
      <c r="A4508">
        <f>'Input Volunteers'!A4511</f>
        <v>0</v>
      </c>
    </row>
    <row r="4509" spans="1:1" x14ac:dyDescent="0.25">
      <c r="A4509">
        <f>'Input Volunteers'!A4512</f>
        <v>0</v>
      </c>
    </row>
    <row r="4510" spans="1:1" x14ac:dyDescent="0.25">
      <c r="A4510">
        <f>'Input Volunteers'!A4513</f>
        <v>0</v>
      </c>
    </row>
    <row r="4511" spans="1:1" x14ac:dyDescent="0.25">
      <c r="A4511">
        <f>'Input Volunteers'!A4514</f>
        <v>0</v>
      </c>
    </row>
    <row r="4512" spans="1:1" x14ac:dyDescent="0.25">
      <c r="A4512">
        <f>'Input Volunteers'!A4515</f>
        <v>0</v>
      </c>
    </row>
    <row r="4513" spans="1:1" x14ac:dyDescent="0.25">
      <c r="A4513">
        <f>'Input Volunteers'!A4516</f>
        <v>0</v>
      </c>
    </row>
    <row r="4514" spans="1:1" x14ac:dyDescent="0.25">
      <c r="A4514">
        <f>'Input Volunteers'!A4517</f>
        <v>0</v>
      </c>
    </row>
    <row r="4515" spans="1:1" x14ac:dyDescent="0.25">
      <c r="A4515">
        <f>'Input Volunteers'!A4518</f>
        <v>0</v>
      </c>
    </row>
    <row r="4516" spans="1:1" x14ac:dyDescent="0.25">
      <c r="A4516">
        <f>'Input Volunteers'!A4519</f>
        <v>0</v>
      </c>
    </row>
    <row r="4517" spans="1:1" x14ac:dyDescent="0.25">
      <c r="A4517">
        <f>'Input Volunteers'!A4520</f>
        <v>0</v>
      </c>
    </row>
    <row r="4518" spans="1:1" x14ac:dyDescent="0.25">
      <c r="A4518">
        <f>'Input Volunteers'!A4521</f>
        <v>0</v>
      </c>
    </row>
    <row r="4519" spans="1:1" x14ac:dyDescent="0.25">
      <c r="A4519">
        <f>'Input Volunteers'!A4522</f>
        <v>0</v>
      </c>
    </row>
    <row r="4520" spans="1:1" x14ac:dyDescent="0.25">
      <c r="A4520">
        <f>'Input Volunteers'!A4523</f>
        <v>0</v>
      </c>
    </row>
    <row r="4521" spans="1:1" x14ac:dyDescent="0.25">
      <c r="A4521">
        <f>'Input Volunteers'!A4524</f>
        <v>0</v>
      </c>
    </row>
    <row r="4522" spans="1:1" x14ac:dyDescent="0.25">
      <c r="A4522">
        <f>'Input Volunteers'!A4525</f>
        <v>0</v>
      </c>
    </row>
    <row r="4523" spans="1:1" x14ac:dyDescent="0.25">
      <c r="A4523">
        <f>'Input Volunteers'!A4526</f>
        <v>0</v>
      </c>
    </row>
    <row r="4524" spans="1:1" x14ac:dyDescent="0.25">
      <c r="A4524">
        <f>'Input Volunteers'!A4527</f>
        <v>0</v>
      </c>
    </row>
    <row r="4525" spans="1:1" x14ac:dyDescent="0.25">
      <c r="A4525">
        <f>'Input Volunteers'!A4528</f>
        <v>0</v>
      </c>
    </row>
    <row r="4526" spans="1:1" x14ac:dyDescent="0.25">
      <c r="A4526">
        <f>'Input Volunteers'!A4529</f>
        <v>0</v>
      </c>
    </row>
    <row r="4527" spans="1:1" x14ac:dyDescent="0.25">
      <c r="A4527">
        <f>'Input Volunteers'!A4530</f>
        <v>0</v>
      </c>
    </row>
    <row r="4528" spans="1:1" x14ac:dyDescent="0.25">
      <c r="A4528">
        <f>'Input Volunteers'!A4531</f>
        <v>0</v>
      </c>
    </row>
    <row r="4529" spans="1:1" x14ac:dyDescent="0.25">
      <c r="A4529">
        <f>'Input Volunteers'!A4532</f>
        <v>0</v>
      </c>
    </row>
    <row r="4530" spans="1:1" x14ac:dyDescent="0.25">
      <c r="A4530">
        <f>'Input Volunteers'!A4533</f>
        <v>0</v>
      </c>
    </row>
    <row r="4531" spans="1:1" x14ac:dyDescent="0.25">
      <c r="A4531">
        <f>'Input Volunteers'!A4534</f>
        <v>0</v>
      </c>
    </row>
    <row r="4532" spans="1:1" x14ac:dyDescent="0.25">
      <c r="A4532">
        <f>'Input Volunteers'!A4535</f>
        <v>0</v>
      </c>
    </row>
    <row r="4533" spans="1:1" x14ac:dyDescent="0.25">
      <c r="A4533">
        <f>'Input Volunteers'!A4536</f>
        <v>0</v>
      </c>
    </row>
    <row r="4534" spans="1:1" x14ac:dyDescent="0.25">
      <c r="A4534">
        <f>'Input Volunteers'!A4537</f>
        <v>0</v>
      </c>
    </row>
    <row r="4535" spans="1:1" x14ac:dyDescent="0.25">
      <c r="A4535">
        <f>'Input Volunteers'!A4538</f>
        <v>0</v>
      </c>
    </row>
    <row r="4536" spans="1:1" x14ac:dyDescent="0.25">
      <c r="A4536">
        <f>'Input Volunteers'!A4539</f>
        <v>0</v>
      </c>
    </row>
    <row r="4537" spans="1:1" x14ac:dyDescent="0.25">
      <c r="A4537">
        <f>'Input Volunteers'!A4540</f>
        <v>0</v>
      </c>
    </row>
    <row r="4538" spans="1:1" x14ac:dyDescent="0.25">
      <c r="A4538">
        <f>'Input Volunteers'!A4541</f>
        <v>0</v>
      </c>
    </row>
    <row r="4539" spans="1:1" x14ac:dyDescent="0.25">
      <c r="A4539">
        <f>'Input Volunteers'!A4542</f>
        <v>0</v>
      </c>
    </row>
    <row r="4540" spans="1:1" x14ac:dyDescent="0.25">
      <c r="A4540">
        <f>'Input Volunteers'!A4543</f>
        <v>0</v>
      </c>
    </row>
    <row r="4541" spans="1:1" x14ac:dyDescent="0.25">
      <c r="A4541">
        <f>'Input Volunteers'!A4544</f>
        <v>0</v>
      </c>
    </row>
    <row r="4542" spans="1:1" x14ac:dyDescent="0.25">
      <c r="A4542">
        <f>'Input Volunteers'!A4545</f>
        <v>0</v>
      </c>
    </row>
    <row r="4543" spans="1:1" x14ac:dyDescent="0.25">
      <c r="A4543">
        <f>'Input Volunteers'!A4546</f>
        <v>0</v>
      </c>
    </row>
    <row r="4544" spans="1:1" x14ac:dyDescent="0.25">
      <c r="A4544">
        <f>'Input Volunteers'!A4547</f>
        <v>0</v>
      </c>
    </row>
    <row r="4545" spans="1:1" x14ac:dyDescent="0.25">
      <c r="A4545">
        <f>'Input Volunteers'!A4548</f>
        <v>0</v>
      </c>
    </row>
    <row r="4546" spans="1:1" x14ac:dyDescent="0.25">
      <c r="A4546">
        <f>'Input Volunteers'!A4549</f>
        <v>0</v>
      </c>
    </row>
    <row r="4547" spans="1:1" x14ac:dyDescent="0.25">
      <c r="A4547">
        <f>'Input Volunteers'!A4550</f>
        <v>0</v>
      </c>
    </row>
    <row r="4548" spans="1:1" x14ac:dyDescent="0.25">
      <c r="A4548">
        <f>'Input Volunteers'!A4551</f>
        <v>0</v>
      </c>
    </row>
    <row r="4549" spans="1:1" x14ac:dyDescent="0.25">
      <c r="A4549">
        <f>'Input Volunteers'!A4552</f>
        <v>0</v>
      </c>
    </row>
    <row r="4550" spans="1:1" x14ac:dyDescent="0.25">
      <c r="A4550">
        <f>'Input Volunteers'!A4553</f>
        <v>0</v>
      </c>
    </row>
    <row r="4551" spans="1:1" x14ac:dyDescent="0.25">
      <c r="A4551">
        <f>'Input Volunteers'!A4554</f>
        <v>0</v>
      </c>
    </row>
    <row r="4552" spans="1:1" x14ac:dyDescent="0.25">
      <c r="A4552">
        <f>'Input Volunteers'!A4555</f>
        <v>0</v>
      </c>
    </row>
    <row r="4553" spans="1:1" x14ac:dyDescent="0.25">
      <c r="A4553">
        <f>'Input Volunteers'!A4556</f>
        <v>0</v>
      </c>
    </row>
    <row r="4554" spans="1:1" x14ac:dyDescent="0.25">
      <c r="A4554">
        <f>'Input Volunteers'!A4557</f>
        <v>0</v>
      </c>
    </row>
    <row r="4555" spans="1:1" x14ac:dyDescent="0.25">
      <c r="A4555">
        <f>'Input Volunteers'!A4558</f>
        <v>0</v>
      </c>
    </row>
    <row r="4556" spans="1:1" x14ac:dyDescent="0.25">
      <c r="A4556">
        <f>'Input Volunteers'!A4559</f>
        <v>0</v>
      </c>
    </row>
    <row r="4557" spans="1:1" x14ac:dyDescent="0.25">
      <c r="A4557">
        <f>'Input Volunteers'!A4560</f>
        <v>0</v>
      </c>
    </row>
    <row r="4558" spans="1:1" x14ac:dyDescent="0.25">
      <c r="A4558">
        <f>'Input Volunteers'!A4561</f>
        <v>0</v>
      </c>
    </row>
    <row r="4559" spans="1:1" x14ac:dyDescent="0.25">
      <c r="A4559">
        <f>'Input Volunteers'!A4562</f>
        <v>0</v>
      </c>
    </row>
    <row r="4560" spans="1:1" x14ac:dyDescent="0.25">
      <c r="A4560">
        <f>'Input Volunteers'!A4563</f>
        <v>0</v>
      </c>
    </row>
    <row r="4561" spans="1:1" x14ac:dyDescent="0.25">
      <c r="A4561">
        <f>'Input Volunteers'!A4564</f>
        <v>0</v>
      </c>
    </row>
    <row r="4562" spans="1:1" x14ac:dyDescent="0.25">
      <c r="A4562">
        <f>'Input Volunteers'!A4565</f>
        <v>0</v>
      </c>
    </row>
    <row r="4563" spans="1:1" x14ac:dyDescent="0.25">
      <c r="A4563">
        <f>'Input Volunteers'!A4566</f>
        <v>0</v>
      </c>
    </row>
    <row r="4564" spans="1:1" x14ac:dyDescent="0.25">
      <c r="A4564">
        <f>'Input Volunteers'!A4567</f>
        <v>0</v>
      </c>
    </row>
    <row r="4565" spans="1:1" x14ac:dyDescent="0.25">
      <c r="A4565">
        <f>'Input Volunteers'!A4568</f>
        <v>0</v>
      </c>
    </row>
    <row r="4566" spans="1:1" x14ac:dyDescent="0.25">
      <c r="A4566">
        <f>'Input Volunteers'!A4569</f>
        <v>0</v>
      </c>
    </row>
    <row r="4567" spans="1:1" x14ac:dyDescent="0.25">
      <c r="A4567">
        <f>'Input Volunteers'!A4570</f>
        <v>0</v>
      </c>
    </row>
    <row r="4568" spans="1:1" x14ac:dyDescent="0.25">
      <c r="A4568">
        <f>'Input Volunteers'!A4571</f>
        <v>0</v>
      </c>
    </row>
    <row r="4569" spans="1:1" x14ac:dyDescent="0.25">
      <c r="A4569">
        <f>'Input Volunteers'!A4572</f>
        <v>0</v>
      </c>
    </row>
    <row r="4570" spans="1:1" x14ac:dyDescent="0.25">
      <c r="A4570">
        <f>'Input Volunteers'!A4573</f>
        <v>0</v>
      </c>
    </row>
    <row r="4571" spans="1:1" x14ac:dyDescent="0.25">
      <c r="A4571">
        <f>'Input Volunteers'!A4574</f>
        <v>0</v>
      </c>
    </row>
    <row r="4572" spans="1:1" x14ac:dyDescent="0.25">
      <c r="A4572">
        <f>'Input Volunteers'!A4575</f>
        <v>0</v>
      </c>
    </row>
    <row r="4573" spans="1:1" x14ac:dyDescent="0.25">
      <c r="A4573">
        <f>'Input Volunteers'!A4576</f>
        <v>0</v>
      </c>
    </row>
    <row r="4574" spans="1:1" x14ac:dyDescent="0.25">
      <c r="A4574">
        <f>'Input Volunteers'!A4577</f>
        <v>0</v>
      </c>
    </row>
    <row r="4575" spans="1:1" x14ac:dyDescent="0.25">
      <c r="A4575">
        <f>'Input Volunteers'!A4578</f>
        <v>0</v>
      </c>
    </row>
    <row r="4576" spans="1:1" x14ac:dyDescent="0.25">
      <c r="A4576">
        <f>'Input Volunteers'!A4579</f>
        <v>0</v>
      </c>
    </row>
    <row r="4577" spans="1:1" x14ac:dyDescent="0.25">
      <c r="A4577">
        <f>'Input Volunteers'!A4580</f>
        <v>0</v>
      </c>
    </row>
    <row r="4578" spans="1:1" x14ac:dyDescent="0.25">
      <c r="A4578">
        <f>'Input Volunteers'!A4581</f>
        <v>0</v>
      </c>
    </row>
    <row r="4579" spans="1:1" x14ac:dyDescent="0.25">
      <c r="A4579">
        <f>'Input Volunteers'!A4582</f>
        <v>0</v>
      </c>
    </row>
    <row r="4580" spans="1:1" x14ac:dyDescent="0.25">
      <c r="A4580">
        <f>'Input Volunteers'!A4583</f>
        <v>0</v>
      </c>
    </row>
    <row r="4581" spans="1:1" x14ac:dyDescent="0.25">
      <c r="A4581">
        <f>'Input Volunteers'!A4584</f>
        <v>0</v>
      </c>
    </row>
    <row r="4582" spans="1:1" x14ac:dyDescent="0.25">
      <c r="A4582">
        <f>'Input Volunteers'!A4585</f>
        <v>0</v>
      </c>
    </row>
    <row r="4583" spans="1:1" x14ac:dyDescent="0.25">
      <c r="A4583">
        <f>'Input Volunteers'!A4586</f>
        <v>0</v>
      </c>
    </row>
    <row r="4584" spans="1:1" x14ac:dyDescent="0.25">
      <c r="A4584">
        <f>'Input Volunteers'!A4587</f>
        <v>0</v>
      </c>
    </row>
    <row r="4585" spans="1:1" x14ac:dyDescent="0.25">
      <c r="A4585">
        <f>'Input Volunteers'!A4588</f>
        <v>0</v>
      </c>
    </row>
    <row r="4586" spans="1:1" x14ac:dyDescent="0.25">
      <c r="A4586">
        <f>'Input Volunteers'!A4589</f>
        <v>0</v>
      </c>
    </row>
    <row r="4587" spans="1:1" x14ac:dyDescent="0.25">
      <c r="A4587">
        <f>'Input Volunteers'!A4590</f>
        <v>0</v>
      </c>
    </row>
    <row r="4588" spans="1:1" x14ac:dyDescent="0.25">
      <c r="A4588">
        <f>'Input Volunteers'!A4591</f>
        <v>0</v>
      </c>
    </row>
    <row r="4589" spans="1:1" x14ac:dyDescent="0.25">
      <c r="A4589">
        <f>'Input Volunteers'!A4592</f>
        <v>0</v>
      </c>
    </row>
    <row r="4590" spans="1:1" x14ac:dyDescent="0.25">
      <c r="A4590">
        <f>'Input Volunteers'!A4593</f>
        <v>0</v>
      </c>
    </row>
    <row r="4591" spans="1:1" x14ac:dyDescent="0.25">
      <c r="A4591">
        <f>'Input Volunteers'!A4594</f>
        <v>0</v>
      </c>
    </row>
    <row r="4592" spans="1:1" x14ac:dyDescent="0.25">
      <c r="A4592">
        <f>'Input Volunteers'!A4595</f>
        <v>0</v>
      </c>
    </row>
    <row r="4593" spans="1:1" x14ac:dyDescent="0.25">
      <c r="A4593">
        <f>'Input Volunteers'!A4596</f>
        <v>0</v>
      </c>
    </row>
    <row r="4594" spans="1:1" x14ac:dyDescent="0.25">
      <c r="A4594">
        <f>'Input Volunteers'!A4597</f>
        <v>0</v>
      </c>
    </row>
    <row r="4595" spans="1:1" x14ac:dyDescent="0.25">
      <c r="A4595">
        <f>'Input Volunteers'!A4598</f>
        <v>0</v>
      </c>
    </row>
    <row r="4596" spans="1:1" x14ac:dyDescent="0.25">
      <c r="A4596">
        <f>'Input Volunteers'!A4599</f>
        <v>0</v>
      </c>
    </row>
    <row r="4597" spans="1:1" x14ac:dyDescent="0.25">
      <c r="A4597">
        <f>'Input Volunteers'!A4600</f>
        <v>0</v>
      </c>
    </row>
    <row r="4598" spans="1:1" x14ac:dyDescent="0.25">
      <c r="A4598">
        <f>'Input Volunteers'!A4601</f>
        <v>0</v>
      </c>
    </row>
    <row r="4599" spans="1:1" x14ac:dyDescent="0.25">
      <c r="A4599">
        <f>'Input Volunteers'!A4602</f>
        <v>0</v>
      </c>
    </row>
    <row r="4600" spans="1:1" x14ac:dyDescent="0.25">
      <c r="A4600">
        <f>'Input Volunteers'!A4603</f>
        <v>0</v>
      </c>
    </row>
    <row r="4601" spans="1:1" x14ac:dyDescent="0.25">
      <c r="A4601">
        <f>'Input Volunteers'!A4604</f>
        <v>0</v>
      </c>
    </row>
    <row r="4602" spans="1:1" x14ac:dyDescent="0.25">
      <c r="A4602">
        <f>'Input Volunteers'!A4605</f>
        <v>0</v>
      </c>
    </row>
    <row r="4603" spans="1:1" x14ac:dyDescent="0.25">
      <c r="A4603">
        <f>'Input Volunteers'!A4606</f>
        <v>0</v>
      </c>
    </row>
    <row r="4604" spans="1:1" x14ac:dyDescent="0.25">
      <c r="A4604">
        <f>'Input Volunteers'!A4607</f>
        <v>0</v>
      </c>
    </row>
    <row r="4605" spans="1:1" x14ac:dyDescent="0.25">
      <c r="A4605">
        <f>'Input Volunteers'!A4608</f>
        <v>0</v>
      </c>
    </row>
    <row r="4606" spans="1:1" x14ac:dyDescent="0.25">
      <c r="A4606">
        <f>'Input Volunteers'!A4609</f>
        <v>0</v>
      </c>
    </row>
    <row r="4607" spans="1:1" x14ac:dyDescent="0.25">
      <c r="A4607">
        <f>'Input Volunteers'!A4610</f>
        <v>0</v>
      </c>
    </row>
    <row r="4608" spans="1:1" x14ac:dyDescent="0.25">
      <c r="A4608">
        <f>'Input Volunteers'!A4611</f>
        <v>0</v>
      </c>
    </row>
    <row r="4609" spans="1:1" x14ac:dyDescent="0.25">
      <c r="A4609">
        <f>'Input Volunteers'!A4612</f>
        <v>0</v>
      </c>
    </row>
    <row r="4610" spans="1:1" x14ac:dyDescent="0.25">
      <c r="A4610">
        <f>'Input Volunteers'!A4613</f>
        <v>0</v>
      </c>
    </row>
    <row r="4611" spans="1:1" x14ac:dyDescent="0.25">
      <c r="A4611">
        <f>'Input Volunteers'!A4614</f>
        <v>0</v>
      </c>
    </row>
    <row r="4612" spans="1:1" x14ac:dyDescent="0.25">
      <c r="A4612">
        <f>'Input Volunteers'!A4615</f>
        <v>0</v>
      </c>
    </row>
    <row r="4613" spans="1:1" x14ac:dyDescent="0.25">
      <c r="A4613">
        <f>'Input Volunteers'!A4616</f>
        <v>0</v>
      </c>
    </row>
    <row r="4614" spans="1:1" x14ac:dyDescent="0.25">
      <c r="A4614">
        <f>'Input Volunteers'!A4617</f>
        <v>0</v>
      </c>
    </row>
    <row r="4615" spans="1:1" x14ac:dyDescent="0.25">
      <c r="A4615">
        <f>'Input Volunteers'!A4618</f>
        <v>0</v>
      </c>
    </row>
    <row r="4616" spans="1:1" x14ac:dyDescent="0.25">
      <c r="A4616">
        <f>'Input Volunteers'!A4619</f>
        <v>0</v>
      </c>
    </row>
    <row r="4617" spans="1:1" x14ac:dyDescent="0.25">
      <c r="A4617">
        <f>'Input Volunteers'!A4620</f>
        <v>0</v>
      </c>
    </row>
    <row r="4618" spans="1:1" x14ac:dyDescent="0.25">
      <c r="A4618">
        <f>'Input Volunteers'!A4621</f>
        <v>0</v>
      </c>
    </row>
    <row r="4619" spans="1:1" x14ac:dyDescent="0.25">
      <c r="A4619">
        <f>'Input Volunteers'!A4622</f>
        <v>0</v>
      </c>
    </row>
    <row r="4620" spans="1:1" x14ac:dyDescent="0.25">
      <c r="A4620">
        <f>'Input Volunteers'!A4623</f>
        <v>0</v>
      </c>
    </row>
    <row r="4621" spans="1:1" x14ac:dyDescent="0.25">
      <c r="A4621">
        <f>'Input Volunteers'!A4624</f>
        <v>0</v>
      </c>
    </row>
    <row r="4622" spans="1:1" x14ac:dyDescent="0.25">
      <c r="A4622">
        <f>'Input Volunteers'!A4625</f>
        <v>0</v>
      </c>
    </row>
    <row r="4623" spans="1:1" x14ac:dyDescent="0.25">
      <c r="A4623">
        <f>'Input Volunteers'!A4626</f>
        <v>0</v>
      </c>
    </row>
    <row r="4624" spans="1:1" x14ac:dyDescent="0.25">
      <c r="A4624">
        <f>'Input Volunteers'!A4627</f>
        <v>0</v>
      </c>
    </row>
    <row r="4625" spans="1:1" x14ac:dyDescent="0.25">
      <c r="A4625">
        <f>'Input Volunteers'!A4628</f>
        <v>0</v>
      </c>
    </row>
    <row r="4626" spans="1:1" x14ac:dyDescent="0.25">
      <c r="A4626">
        <f>'Input Volunteers'!A4629</f>
        <v>0</v>
      </c>
    </row>
    <row r="4627" spans="1:1" x14ac:dyDescent="0.25">
      <c r="A4627">
        <f>'Input Volunteers'!A4630</f>
        <v>0</v>
      </c>
    </row>
    <row r="4628" spans="1:1" x14ac:dyDescent="0.25">
      <c r="A4628">
        <f>'Input Volunteers'!A4631</f>
        <v>0</v>
      </c>
    </row>
    <row r="4629" spans="1:1" x14ac:dyDescent="0.25">
      <c r="A4629">
        <f>'Input Volunteers'!A4632</f>
        <v>0</v>
      </c>
    </row>
    <row r="4630" spans="1:1" x14ac:dyDescent="0.25">
      <c r="A4630">
        <f>'Input Volunteers'!A4633</f>
        <v>0</v>
      </c>
    </row>
    <row r="4631" spans="1:1" x14ac:dyDescent="0.25">
      <c r="A4631">
        <f>'Input Volunteers'!A4634</f>
        <v>0</v>
      </c>
    </row>
    <row r="4632" spans="1:1" x14ac:dyDescent="0.25">
      <c r="A4632">
        <f>'Input Volunteers'!A4635</f>
        <v>0</v>
      </c>
    </row>
    <row r="4633" spans="1:1" x14ac:dyDescent="0.25">
      <c r="A4633">
        <f>'Input Volunteers'!A4636</f>
        <v>0</v>
      </c>
    </row>
    <row r="4634" spans="1:1" x14ac:dyDescent="0.25">
      <c r="A4634">
        <f>'Input Volunteers'!A4637</f>
        <v>0</v>
      </c>
    </row>
    <row r="4635" spans="1:1" x14ac:dyDescent="0.25">
      <c r="A4635">
        <f>'Input Volunteers'!A4638</f>
        <v>0</v>
      </c>
    </row>
    <row r="4636" spans="1:1" x14ac:dyDescent="0.25">
      <c r="A4636">
        <f>'Input Volunteers'!A4639</f>
        <v>0</v>
      </c>
    </row>
    <row r="4637" spans="1:1" x14ac:dyDescent="0.25">
      <c r="A4637">
        <f>'Input Volunteers'!A4640</f>
        <v>0</v>
      </c>
    </row>
    <row r="4638" spans="1:1" x14ac:dyDescent="0.25">
      <c r="A4638">
        <f>'Input Volunteers'!A4641</f>
        <v>0</v>
      </c>
    </row>
    <row r="4639" spans="1:1" x14ac:dyDescent="0.25">
      <c r="A4639">
        <f>'Input Volunteers'!A4642</f>
        <v>0</v>
      </c>
    </row>
    <row r="4640" spans="1:1" x14ac:dyDescent="0.25">
      <c r="A4640">
        <f>'Input Volunteers'!A4643</f>
        <v>0</v>
      </c>
    </row>
    <row r="4641" spans="1:1" x14ac:dyDescent="0.25">
      <c r="A4641">
        <f>'Input Volunteers'!A4644</f>
        <v>0</v>
      </c>
    </row>
    <row r="4642" spans="1:1" x14ac:dyDescent="0.25">
      <c r="A4642">
        <f>'Input Volunteers'!A4645</f>
        <v>0</v>
      </c>
    </row>
    <row r="4643" spans="1:1" x14ac:dyDescent="0.25">
      <c r="A4643">
        <f>'Input Volunteers'!A4646</f>
        <v>0</v>
      </c>
    </row>
    <row r="4644" spans="1:1" x14ac:dyDescent="0.25">
      <c r="A4644">
        <f>'Input Volunteers'!A4647</f>
        <v>0</v>
      </c>
    </row>
    <row r="4645" spans="1:1" x14ac:dyDescent="0.25">
      <c r="A4645">
        <f>'Input Volunteers'!A4648</f>
        <v>0</v>
      </c>
    </row>
    <row r="4646" spans="1:1" x14ac:dyDescent="0.25">
      <c r="A4646">
        <f>'Input Volunteers'!A4649</f>
        <v>0</v>
      </c>
    </row>
    <row r="4647" spans="1:1" x14ac:dyDescent="0.25">
      <c r="A4647">
        <f>'Input Volunteers'!A4650</f>
        <v>0</v>
      </c>
    </row>
    <row r="4648" spans="1:1" x14ac:dyDescent="0.25">
      <c r="A4648">
        <f>'Input Volunteers'!A4651</f>
        <v>0</v>
      </c>
    </row>
    <row r="4649" spans="1:1" x14ac:dyDescent="0.25">
      <c r="A4649">
        <f>'Input Volunteers'!A4652</f>
        <v>0</v>
      </c>
    </row>
    <row r="4650" spans="1:1" x14ac:dyDescent="0.25">
      <c r="A4650">
        <f>'Input Volunteers'!A4653</f>
        <v>0</v>
      </c>
    </row>
    <row r="4651" spans="1:1" x14ac:dyDescent="0.25">
      <c r="A4651">
        <f>'Input Volunteers'!A4654</f>
        <v>0</v>
      </c>
    </row>
    <row r="4652" spans="1:1" x14ac:dyDescent="0.25">
      <c r="A4652">
        <f>'Input Volunteers'!A4655</f>
        <v>0</v>
      </c>
    </row>
    <row r="4653" spans="1:1" x14ac:dyDescent="0.25">
      <c r="A4653">
        <f>'Input Volunteers'!A4656</f>
        <v>0</v>
      </c>
    </row>
    <row r="4654" spans="1:1" x14ac:dyDescent="0.25">
      <c r="A4654">
        <f>'Input Volunteers'!A4657</f>
        <v>0</v>
      </c>
    </row>
    <row r="4655" spans="1:1" x14ac:dyDescent="0.25">
      <c r="A4655">
        <f>'Input Volunteers'!A4658</f>
        <v>0</v>
      </c>
    </row>
    <row r="4656" spans="1:1" x14ac:dyDescent="0.25">
      <c r="A4656">
        <f>'Input Volunteers'!A4659</f>
        <v>0</v>
      </c>
    </row>
    <row r="4657" spans="1:1" x14ac:dyDescent="0.25">
      <c r="A4657">
        <f>'Input Volunteers'!A4660</f>
        <v>0</v>
      </c>
    </row>
    <row r="4658" spans="1:1" x14ac:dyDescent="0.25">
      <c r="A4658">
        <f>'Input Volunteers'!A4661</f>
        <v>0</v>
      </c>
    </row>
    <row r="4659" spans="1:1" x14ac:dyDescent="0.25">
      <c r="A4659">
        <f>'Input Volunteers'!A4662</f>
        <v>0</v>
      </c>
    </row>
    <row r="4660" spans="1:1" x14ac:dyDescent="0.25">
      <c r="A4660">
        <f>'Input Volunteers'!A4663</f>
        <v>0</v>
      </c>
    </row>
    <row r="4661" spans="1:1" x14ac:dyDescent="0.25">
      <c r="A4661">
        <f>'Input Volunteers'!A4664</f>
        <v>0</v>
      </c>
    </row>
    <row r="4662" spans="1:1" x14ac:dyDescent="0.25">
      <c r="A4662">
        <f>'Input Volunteers'!A4665</f>
        <v>0</v>
      </c>
    </row>
    <row r="4663" spans="1:1" x14ac:dyDescent="0.25">
      <c r="A4663">
        <f>'Input Volunteers'!A4666</f>
        <v>0</v>
      </c>
    </row>
    <row r="4664" spans="1:1" x14ac:dyDescent="0.25">
      <c r="A4664">
        <f>'Input Volunteers'!A4667</f>
        <v>0</v>
      </c>
    </row>
    <row r="4665" spans="1:1" x14ac:dyDescent="0.25">
      <c r="A4665">
        <f>'Input Volunteers'!A4668</f>
        <v>0</v>
      </c>
    </row>
    <row r="4666" spans="1:1" x14ac:dyDescent="0.25">
      <c r="A4666">
        <f>'Input Volunteers'!A4669</f>
        <v>0</v>
      </c>
    </row>
    <row r="4667" spans="1:1" x14ac:dyDescent="0.25">
      <c r="A4667">
        <f>'Input Volunteers'!A4670</f>
        <v>0</v>
      </c>
    </row>
    <row r="4668" spans="1:1" x14ac:dyDescent="0.25">
      <c r="A4668">
        <f>'Input Volunteers'!A4671</f>
        <v>0</v>
      </c>
    </row>
    <row r="4669" spans="1:1" x14ac:dyDescent="0.25">
      <c r="A4669">
        <f>'Input Volunteers'!A4672</f>
        <v>0</v>
      </c>
    </row>
    <row r="4670" spans="1:1" x14ac:dyDescent="0.25">
      <c r="A4670">
        <f>'Input Volunteers'!A4673</f>
        <v>0</v>
      </c>
    </row>
    <row r="4671" spans="1:1" x14ac:dyDescent="0.25">
      <c r="A4671">
        <f>'Input Volunteers'!A4674</f>
        <v>0</v>
      </c>
    </row>
    <row r="4672" spans="1:1" x14ac:dyDescent="0.25">
      <c r="A4672">
        <f>'Input Volunteers'!A4675</f>
        <v>0</v>
      </c>
    </row>
    <row r="4673" spans="1:1" x14ac:dyDescent="0.25">
      <c r="A4673">
        <f>'Input Volunteers'!A4676</f>
        <v>0</v>
      </c>
    </row>
    <row r="4674" spans="1:1" x14ac:dyDescent="0.25">
      <c r="A4674">
        <f>'Input Volunteers'!A4677</f>
        <v>0</v>
      </c>
    </row>
    <row r="4675" spans="1:1" x14ac:dyDescent="0.25">
      <c r="A4675">
        <f>'Input Volunteers'!A4678</f>
        <v>0</v>
      </c>
    </row>
    <row r="4676" spans="1:1" x14ac:dyDescent="0.25">
      <c r="A4676">
        <f>'Input Volunteers'!A4679</f>
        <v>0</v>
      </c>
    </row>
    <row r="4677" spans="1:1" x14ac:dyDescent="0.25">
      <c r="A4677">
        <f>'Input Volunteers'!A4680</f>
        <v>0</v>
      </c>
    </row>
    <row r="4678" spans="1:1" x14ac:dyDescent="0.25">
      <c r="A4678">
        <f>'Input Volunteers'!A4681</f>
        <v>0</v>
      </c>
    </row>
    <row r="4679" spans="1:1" x14ac:dyDescent="0.25">
      <c r="A4679">
        <f>'Input Volunteers'!A4682</f>
        <v>0</v>
      </c>
    </row>
    <row r="4680" spans="1:1" x14ac:dyDescent="0.25">
      <c r="A4680">
        <f>'Input Volunteers'!A4683</f>
        <v>0</v>
      </c>
    </row>
    <row r="4681" spans="1:1" x14ac:dyDescent="0.25">
      <c r="A4681">
        <f>'Input Volunteers'!A4684</f>
        <v>0</v>
      </c>
    </row>
    <row r="4682" spans="1:1" x14ac:dyDescent="0.25">
      <c r="A4682">
        <f>'Input Volunteers'!A4685</f>
        <v>0</v>
      </c>
    </row>
    <row r="4683" spans="1:1" x14ac:dyDescent="0.25">
      <c r="A4683">
        <f>'Input Volunteers'!A4686</f>
        <v>0</v>
      </c>
    </row>
    <row r="4684" spans="1:1" x14ac:dyDescent="0.25">
      <c r="A4684">
        <f>'Input Volunteers'!A4687</f>
        <v>0</v>
      </c>
    </row>
    <row r="4685" spans="1:1" x14ac:dyDescent="0.25">
      <c r="A4685">
        <f>'Input Volunteers'!A4688</f>
        <v>0</v>
      </c>
    </row>
    <row r="4686" spans="1:1" x14ac:dyDescent="0.25">
      <c r="A4686">
        <f>'Input Volunteers'!A4689</f>
        <v>0</v>
      </c>
    </row>
    <row r="4687" spans="1:1" x14ac:dyDescent="0.25">
      <c r="A4687">
        <f>'Input Volunteers'!A4690</f>
        <v>0</v>
      </c>
    </row>
    <row r="4688" spans="1:1" x14ac:dyDescent="0.25">
      <c r="A4688">
        <f>'Input Volunteers'!A4691</f>
        <v>0</v>
      </c>
    </row>
    <row r="4689" spans="1:1" x14ac:dyDescent="0.25">
      <c r="A4689">
        <f>'Input Volunteers'!A4692</f>
        <v>0</v>
      </c>
    </row>
    <row r="4690" spans="1:1" x14ac:dyDescent="0.25">
      <c r="A4690">
        <f>'Input Volunteers'!A4693</f>
        <v>0</v>
      </c>
    </row>
    <row r="4691" spans="1:1" x14ac:dyDescent="0.25">
      <c r="A4691">
        <f>'Input Volunteers'!A4694</f>
        <v>0</v>
      </c>
    </row>
    <row r="4692" spans="1:1" x14ac:dyDescent="0.25">
      <c r="A4692">
        <f>'Input Volunteers'!A4695</f>
        <v>0</v>
      </c>
    </row>
    <row r="4693" spans="1:1" x14ac:dyDescent="0.25">
      <c r="A4693">
        <f>'Input Volunteers'!A4696</f>
        <v>0</v>
      </c>
    </row>
    <row r="4694" spans="1:1" x14ac:dyDescent="0.25">
      <c r="A4694">
        <f>'Input Volunteers'!A4697</f>
        <v>0</v>
      </c>
    </row>
    <row r="4695" spans="1:1" x14ac:dyDescent="0.25">
      <c r="A4695">
        <f>'Input Volunteers'!A4698</f>
        <v>0</v>
      </c>
    </row>
    <row r="4696" spans="1:1" x14ac:dyDescent="0.25">
      <c r="A4696">
        <f>'Input Volunteers'!A4699</f>
        <v>0</v>
      </c>
    </row>
    <row r="4697" spans="1:1" x14ac:dyDescent="0.25">
      <c r="A4697">
        <f>'Input Volunteers'!A4700</f>
        <v>0</v>
      </c>
    </row>
    <row r="4698" spans="1:1" x14ac:dyDescent="0.25">
      <c r="A4698">
        <f>'Input Volunteers'!A4701</f>
        <v>0</v>
      </c>
    </row>
    <row r="4699" spans="1:1" x14ac:dyDescent="0.25">
      <c r="A4699">
        <f>'Input Volunteers'!A4702</f>
        <v>0</v>
      </c>
    </row>
    <row r="4700" spans="1:1" x14ac:dyDescent="0.25">
      <c r="A4700">
        <f>'Input Volunteers'!A4703</f>
        <v>0</v>
      </c>
    </row>
    <row r="4701" spans="1:1" x14ac:dyDescent="0.25">
      <c r="A4701">
        <f>'Input Volunteers'!A4704</f>
        <v>0</v>
      </c>
    </row>
    <row r="4702" spans="1:1" x14ac:dyDescent="0.25">
      <c r="A4702">
        <f>'Input Volunteers'!A4705</f>
        <v>0</v>
      </c>
    </row>
    <row r="4703" spans="1:1" x14ac:dyDescent="0.25">
      <c r="A4703">
        <f>'Input Volunteers'!A4706</f>
        <v>0</v>
      </c>
    </row>
    <row r="4704" spans="1:1" x14ac:dyDescent="0.25">
      <c r="A4704">
        <f>'Input Volunteers'!A4707</f>
        <v>0</v>
      </c>
    </row>
    <row r="4705" spans="1:1" x14ac:dyDescent="0.25">
      <c r="A4705">
        <f>'Input Volunteers'!A4708</f>
        <v>0</v>
      </c>
    </row>
    <row r="4706" spans="1:1" x14ac:dyDescent="0.25">
      <c r="A4706">
        <f>'Input Volunteers'!A4709</f>
        <v>0</v>
      </c>
    </row>
    <row r="4707" spans="1:1" x14ac:dyDescent="0.25">
      <c r="A4707">
        <f>'Input Volunteers'!A4710</f>
        <v>0</v>
      </c>
    </row>
    <row r="4708" spans="1:1" x14ac:dyDescent="0.25">
      <c r="A4708">
        <f>'Input Volunteers'!A4711</f>
        <v>0</v>
      </c>
    </row>
    <row r="4709" spans="1:1" x14ac:dyDescent="0.25">
      <c r="A4709">
        <f>'Input Volunteers'!A4712</f>
        <v>0</v>
      </c>
    </row>
    <row r="4710" spans="1:1" x14ac:dyDescent="0.25">
      <c r="A4710">
        <f>'Input Volunteers'!A4713</f>
        <v>0</v>
      </c>
    </row>
    <row r="4711" spans="1:1" x14ac:dyDescent="0.25">
      <c r="A4711">
        <f>'Input Volunteers'!A4714</f>
        <v>0</v>
      </c>
    </row>
    <row r="4712" spans="1:1" x14ac:dyDescent="0.25">
      <c r="A4712">
        <f>'Input Volunteers'!A4715</f>
        <v>0</v>
      </c>
    </row>
    <row r="4713" spans="1:1" x14ac:dyDescent="0.25">
      <c r="A4713">
        <f>'Input Volunteers'!A4716</f>
        <v>0</v>
      </c>
    </row>
    <row r="4714" spans="1:1" x14ac:dyDescent="0.25">
      <c r="A4714">
        <f>'Input Volunteers'!A4717</f>
        <v>0</v>
      </c>
    </row>
    <row r="4715" spans="1:1" x14ac:dyDescent="0.25">
      <c r="A4715">
        <f>'Input Volunteers'!A4718</f>
        <v>0</v>
      </c>
    </row>
    <row r="4716" spans="1:1" x14ac:dyDescent="0.25">
      <c r="A4716">
        <f>'Input Volunteers'!A4719</f>
        <v>0</v>
      </c>
    </row>
    <row r="4717" spans="1:1" x14ac:dyDescent="0.25">
      <c r="A4717">
        <f>'Input Volunteers'!A4720</f>
        <v>0</v>
      </c>
    </row>
    <row r="4718" spans="1:1" x14ac:dyDescent="0.25">
      <c r="A4718">
        <f>'Input Volunteers'!A4721</f>
        <v>0</v>
      </c>
    </row>
    <row r="4719" spans="1:1" x14ac:dyDescent="0.25">
      <c r="A4719">
        <f>'Input Volunteers'!A4722</f>
        <v>0</v>
      </c>
    </row>
    <row r="4720" spans="1:1" x14ac:dyDescent="0.25">
      <c r="A4720">
        <f>'Input Volunteers'!A4723</f>
        <v>0</v>
      </c>
    </row>
    <row r="4721" spans="1:1" x14ac:dyDescent="0.25">
      <c r="A4721">
        <f>'Input Volunteers'!A4724</f>
        <v>0</v>
      </c>
    </row>
    <row r="4722" spans="1:1" x14ac:dyDescent="0.25">
      <c r="A4722">
        <f>'Input Volunteers'!A4725</f>
        <v>0</v>
      </c>
    </row>
    <row r="4723" spans="1:1" x14ac:dyDescent="0.25">
      <c r="A4723">
        <f>'Input Volunteers'!A4726</f>
        <v>0</v>
      </c>
    </row>
    <row r="4724" spans="1:1" x14ac:dyDescent="0.25">
      <c r="A4724">
        <f>'Input Volunteers'!A4727</f>
        <v>0</v>
      </c>
    </row>
    <row r="4725" spans="1:1" x14ac:dyDescent="0.25">
      <c r="A4725">
        <f>'Input Volunteers'!A4728</f>
        <v>0</v>
      </c>
    </row>
    <row r="4726" spans="1:1" x14ac:dyDescent="0.25">
      <c r="A4726">
        <f>'Input Volunteers'!A4729</f>
        <v>0</v>
      </c>
    </row>
    <row r="4727" spans="1:1" x14ac:dyDescent="0.25">
      <c r="A4727">
        <f>'Input Volunteers'!A4730</f>
        <v>0</v>
      </c>
    </row>
    <row r="4728" spans="1:1" x14ac:dyDescent="0.25">
      <c r="A4728">
        <f>'Input Volunteers'!A4731</f>
        <v>0</v>
      </c>
    </row>
    <row r="4729" spans="1:1" x14ac:dyDescent="0.25">
      <c r="A4729">
        <f>'Input Volunteers'!A4732</f>
        <v>0</v>
      </c>
    </row>
    <row r="4730" spans="1:1" x14ac:dyDescent="0.25">
      <c r="A4730">
        <f>'Input Volunteers'!A4733</f>
        <v>0</v>
      </c>
    </row>
    <row r="4731" spans="1:1" x14ac:dyDescent="0.25">
      <c r="A4731">
        <f>'Input Volunteers'!A4734</f>
        <v>0</v>
      </c>
    </row>
    <row r="4732" spans="1:1" x14ac:dyDescent="0.25">
      <c r="A4732">
        <f>'Input Volunteers'!A4735</f>
        <v>0</v>
      </c>
    </row>
    <row r="4733" spans="1:1" x14ac:dyDescent="0.25">
      <c r="A4733">
        <f>'Input Volunteers'!A4736</f>
        <v>0</v>
      </c>
    </row>
    <row r="4734" spans="1:1" x14ac:dyDescent="0.25">
      <c r="A4734">
        <f>'Input Volunteers'!A4737</f>
        <v>0</v>
      </c>
    </row>
    <row r="4735" spans="1:1" x14ac:dyDescent="0.25">
      <c r="A4735">
        <f>'Input Volunteers'!A4738</f>
        <v>0</v>
      </c>
    </row>
    <row r="4736" spans="1:1" x14ac:dyDescent="0.25">
      <c r="A4736">
        <f>'Input Volunteers'!A4739</f>
        <v>0</v>
      </c>
    </row>
    <row r="4737" spans="1:1" x14ac:dyDescent="0.25">
      <c r="A4737">
        <f>'Input Volunteers'!A4740</f>
        <v>0</v>
      </c>
    </row>
    <row r="4738" spans="1:1" x14ac:dyDescent="0.25">
      <c r="A4738">
        <f>'Input Volunteers'!A4741</f>
        <v>0</v>
      </c>
    </row>
    <row r="4739" spans="1:1" x14ac:dyDescent="0.25">
      <c r="A4739">
        <f>'Input Volunteers'!A4742</f>
        <v>0</v>
      </c>
    </row>
    <row r="4740" spans="1:1" x14ac:dyDescent="0.25">
      <c r="A4740">
        <f>'Input Volunteers'!A4743</f>
        <v>0</v>
      </c>
    </row>
    <row r="4741" spans="1:1" x14ac:dyDescent="0.25">
      <c r="A4741">
        <f>'Input Volunteers'!A4744</f>
        <v>0</v>
      </c>
    </row>
    <row r="4742" spans="1:1" x14ac:dyDescent="0.25">
      <c r="A4742">
        <f>'Input Volunteers'!A4745</f>
        <v>0</v>
      </c>
    </row>
    <row r="4743" spans="1:1" x14ac:dyDescent="0.25">
      <c r="A4743">
        <f>'Input Volunteers'!A4746</f>
        <v>0</v>
      </c>
    </row>
    <row r="4744" spans="1:1" x14ac:dyDescent="0.25">
      <c r="A4744">
        <f>'Input Volunteers'!A4747</f>
        <v>0</v>
      </c>
    </row>
    <row r="4745" spans="1:1" x14ac:dyDescent="0.25">
      <c r="A4745">
        <f>'Input Volunteers'!A4748</f>
        <v>0</v>
      </c>
    </row>
    <row r="4746" spans="1:1" x14ac:dyDescent="0.25">
      <c r="A4746">
        <f>'Input Volunteers'!A4749</f>
        <v>0</v>
      </c>
    </row>
    <row r="4747" spans="1:1" x14ac:dyDescent="0.25">
      <c r="A4747">
        <f>'Input Volunteers'!A4750</f>
        <v>0</v>
      </c>
    </row>
    <row r="4748" spans="1:1" x14ac:dyDescent="0.25">
      <c r="A4748">
        <f>'Input Volunteers'!A4751</f>
        <v>0</v>
      </c>
    </row>
    <row r="4749" spans="1:1" x14ac:dyDescent="0.25">
      <c r="A4749">
        <f>'Input Volunteers'!A4752</f>
        <v>0</v>
      </c>
    </row>
    <row r="4750" spans="1:1" x14ac:dyDescent="0.25">
      <c r="A4750">
        <f>'Input Volunteers'!A4753</f>
        <v>0</v>
      </c>
    </row>
    <row r="4751" spans="1:1" x14ac:dyDescent="0.25">
      <c r="A4751">
        <f>'Input Volunteers'!A4754</f>
        <v>0</v>
      </c>
    </row>
    <row r="4752" spans="1:1" x14ac:dyDescent="0.25">
      <c r="A4752">
        <f>'Input Volunteers'!A4755</f>
        <v>0</v>
      </c>
    </row>
    <row r="4753" spans="1:1" x14ac:dyDescent="0.25">
      <c r="A4753">
        <f>'Input Volunteers'!A4756</f>
        <v>0</v>
      </c>
    </row>
    <row r="4754" spans="1:1" x14ac:dyDescent="0.25">
      <c r="A4754">
        <f>'Input Volunteers'!A4757</f>
        <v>0</v>
      </c>
    </row>
    <row r="4755" spans="1:1" x14ac:dyDescent="0.25">
      <c r="A4755">
        <f>'Input Volunteers'!A4758</f>
        <v>0</v>
      </c>
    </row>
    <row r="4756" spans="1:1" x14ac:dyDescent="0.25">
      <c r="A4756">
        <f>'Input Volunteers'!A4759</f>
        <v>0</v>
      </c>
    </row>
    <row r="4757" spans="1:1" x14ac:dyDescent="0.25">
      <c r="A4757">
        <f>'Input Volunteers'!A4760</f>
        <v>0</v>
      </c>
    </row>
    <row r="4758" spans="1:1" x14ac:dyDescent="0.25">
      <c r="A4758">
        <f>'Input Volunteers'!A4761</f>
        <v>0</v>
      </c>
    </row>
    <row r="4759" spans="1:1" x14ac:dyDescent="0.25">
      <c r="A4759">
        <f>'Input Volunteers'!A4762</f>
        <v>0</v>
      </c>
    </row>
    <row r="4760" spans="1:1" x14ac:dyDescent="0.25">
      <c r="A4760">
        <f>'Input Volunteers'!A4763</f>
        <v>0</v>
      </c>
    </row>
    <row r="4761" spans="1:1" x14ac:dyDescent="0.25">
      <c r="A4761">
        <f>'Input Volunteers'!A4764</f>
        <v>0</v>
      </c>
    </row>
    <row r="4762" spans="1:1" x14ac:dyDescent="0.25">
      <c r="A4762">
        <f>'Input Volunteers'!A4765</f>
        <v>0</v>
      </c>
    </row>
    <row r="4763" spans="1:1" x14ac:dyDescent="0.25">
      <c r="A4763">
        <f>'Input Volunteers'!A4766</f>
        <v>0</v>
      </c>
    </row>
    <row r="4764" spans="1:1" x14ac:dyDescent="0.25">
      <c r="A4764">
        <f>'Input Volunteers'!A4767</f>
        <v>0</v>
      </c>
    </row>
    <row r="4765" spans="1:1" x14ac:dyDescent="0.25">
      <c r="A4765">
        <f>'Input Volunteers'!A4768</f>
        <v>0</v>
      </c>
    </row>
    <row r="4766" spans="1:1" x14ac:dyDescent="0.25">
      <c r="A4766">
        <f>'Input Volunteers'!A4769</f>
        <v>0</v>
      </c>
    </row>
    <row r="4767" spans="1:1" x14ac:dyDescent="0.25">
      <c r="A4767">
        <f>'Input Volunteers'!A4770</f>
        <v>0</v>
      </c>
    </row>
    <row r="4768" spans="1:1" x14ac:dyDescent="0.25">
      <c r="A4768">
        <f>'Input Volunteers'!A4771</f>
        <v>0</v>
      </c>
    </row>
    <row r="4769" spans="1:1" x14ac:dyDescent="0.25">
      <c r="A4769">
        <f>'Input Volunteers'!A4772</f>
        <v>0</v>
      </c>
    </row>
    <row r="4770" spans="1:1" x14ac:dyDescent="0.25">
      <c r="A4770">
        <f>'Input Volunteers'!A4773</f>
        <v>0</v>
      </c>
    </row>
    <row r="4771" spans="1:1" x14ac:dyDescent="0.25">
      <c r="A4771">
        <f>'Input Volunteers'!A4774</f>
        <v>0</v>
      </c>
    </row>
    <row r="4772" spans="1:1" x14ac:dyDescent="0.25">
      <c r="A4772">
        <f>'Input Volunteers'!A4775</f>
        <v>0</v>
      </c>
    </row>
    <row r="4773" spans="1:1" x14ac:dyDescent="0.25">
      <c r="A4773">
        <f>'Input Volunteers'!A4776</f>
        <v>0</v>
      </c>
    </row>
    <row r="4774" spans="1:1" x14ac:dyDescent="0.25">
      <c r="A4774">
        <f>'Input Volunteers'!A4777</f>
        <v>0</v>
      </c>
    </row>
    <row r="4775" spans="1:1" x14ac:dyDescent="0.25">
      <c r="A4775">
        <f>'Input Volunteers'!A4778</f>
        <v>0</v>
      </c>
    </row>
    <row r="4776" spans="1:1" x14ac:dyDescent="0.25">
      <c r="A4776">
        <f>'Input Volunteers'!A4779</f>
        <v>0</v>
      </c>
    </row>
    <row r="4777" spans="1:1" x14ac:dyDescent="0.25">
      <c r="A4777">
        <f>'Input Volunteers'!A4780</f>
        <v>0</v>
      </c>
    </row>
    <row r="4778" spans="1:1" x14ac:dyDescent="0.25">
      <c r="A4778">
        <f>'Input Volunteers'!A4781</f>
        <v>0</v>
      </c>
    </row>
    <row r="4779" spans="1:1" x14ac:dyDescent="0.25">
      <c r="A4779">
        <f>'Input Volunteers'!A4782</f>
        <v>0</v>
      </c>
    </row>
    <row r="4780" spans="1:1" x14ac:dyDescent="0.25">
      <c r="A4780">
        <f>'Input Volunteers'!A4783</f>
        <v>0</v>
      </c>
    </row>
    <row r="4781" spans="1:1" x14ac:dyDescent="0.25">
      <c r="A4781">
        <f>'Input Volunteers'!A4784</f>
        <v>0</v>
      </c>
    </row>
    <row r="4782" spans="1:1" x14ac:dyDescent="0.25">
      <c r="A4782">
        <f>'Input Volunteers'!A4785</f>
        <v>0</v>
      </c>
    </row>
    <row r="4783" spans="1:1" x14ac:dyDescent="0.25">
      <c r="A4783">
        <f>'Input Volunteers'!A4786</f>
        <v>0</v>
      </c>
    </row>
    <row r="4784" spans="1:1" x14ac:dyDescent="0.25">
      <c r="A4784">
        <f>'Input Volunteers'!A4787</f>
        <v>0</v>
      </c>
    </row>
    <row r="4785" spans="1:1" x14ac:dyDescent="0.25">
      <c r="A4785">
        <f>'Input Volunteers'!A4788</f>
        <v>0</v>
      </c>
    </row>
    <row r="4786" spans="1:1" x14ac:dyDescent="0.25">
      <c r="A4786">
        <f>'Input Volunteers'!A4789</f>
        <v>0</v>
      </c>
    </row>
    <row r="4787" spans="1:1" x14ac:dyDescent="0.25">
      <c r="A4787">
        <f>'Input Volunteers'!A4790</f>
        <v>0</v>
      </c>
    </row>
    <row r="4788" spans="1:1" x14ac:dyDescent="0.25">
      <c r="A4788">
        <f>'Input Volunteers'!A4791</f>
        <v>0</v>
      </c>
    </row>
    <row r="4789" spans="1:1" x14ac:dyDescent="0.25">
      <c r="A4789">
        <f>'Input Volunteers'!A4792</f>
        <v>0</v>
      </c>
    </row>
    <row r="4790" spans="1:1" x14ac:dyDescent="0.25">
      <c r="A4790">
        <f>'Input Volunteers'!A4793</f>
        <v>0</v>
      </c>
    </row>
    <row r="4791" spans="1:1" x14ac:dyDescent="0.25">
      <c r="A4791">
        <f>'Input Volunteers'!A4794</f>
        <v>0</v>
      </c>
    </row>
    <row r="4792" spans="1:1" x14ac:dyDescent="0.25">
      <c r="A4792">
        <f>'Input Volunteers'!A4795</f>
        <v>0</v>
      </c>
    </row>
    <row r="4793" spans="1:1" x14ac:dyDescent="0.25">
      <c r="A4793">
        <f>'Input Volunteers'!A4796</f>
        <v>0</v>
      </c>
    </row>
    <row r="4794" spans="1:1" x14ac:dyDescent="0.25">
      <c r="A4794">
        <f>'Input Volunteers'!A4797</f>
        <v>0</v>
      </c>
    </row>
    <row r="4795" spans="1:1" x14ac:dyDescent="0.25">
      <c r="A4795">
        <f>'Input Volunteers'!A4798</f>
        <v>0</v>
      </c>
    </row>
    <row r="4796" spans="1:1" x14ac:dyDescent="0.25">
      <c r="A4796">
        <f>'Input Volunteers'!A4799</f>
        <v>0</v>
      </c>
    </row>
    <row r="4797" spans="1:1" x14ac:dyDescent="0.25">
      <c r="A4797">
        <f>'Input Volunteers'!A4800</f>
        <v>0</v>
      </c>
    </row>
    <row r="4798" spans="1:1" x14ac:dyDescent="0.25">
      <c r="A4798">
        <f>'Input Volunteers'!A4801</f>
        <v>0</v>
      </c>
    </row>
    <row r="4799" spans="1:1" x14ac:dyDescent="0.25">
      <c r="A4799">
        <f>'Input Volunteers'!A4802</f>
        <v>0</v>
      </c>
    </row>
    <row r="4800" spans="1:1" x14ac:dyDescent="0.25">
      <c r="A4800">
        <f>'Input Volunteers'!A4803</f>
        <v>0</v>
      </c>
    </row>
    <row r="4801" spans="1:1" x14ac:dyDescent="0.25">
      <c r="A4801">
        <f>'Input Volunteers'!A4804</f>
        <v>0</v>
      </c>
    </row>
    <row r="4802" spans="1:1" x14ac:dyDescent="0.25">
      <c r="A4802">
        <f>'Input Volunteers'!A4805</f>
        <v>0</v>
      </c>
    </row>
    <row r="4803" spans="1:1" x14ac:dyDescent="0.25">
      <c r="A4803">
        <f>'Input Volunteers'!A4806</f>
        <v>0</v>
      </c>
    </row>
    <row r="4804" spans="1:1" x14ac:dyDescent="0.25">
      <c r="A4804">
        <f>'Input Volunteers'!A4807</f>
        <v>0</v>
      </c>
    </row>
    <row r="4805" spans="1:1" x14ac:dyDescent="0.25">
      <c r="A4805">
        <f>'Input Volunteers'!A4808</f>
        <v>0</v>
      </c>
    </row>
    <row r="4806" spans="1:1" x14ac:dyDescent="0.25">
      <c r="A4806">
        <f>'Input Volunteers'!A4809</f>
        <v>0</v>
      </c>
    </row>
    <row r="4807" spans="1:1" x14ac:dyDescent="0.25">
      <c r="A4807">
        <f>'Input Volunteers'!A4810</f>
        <v>0</v>
      </c>
    </row>
    <row r="4808" spans="1:1" x14ac:dyDescent="0.25">
      <c r="A4808">
        <f>'Input Volunteers'!A4811</f>
        <v>0</v>
      </c>
    </row>
    <row r="4809" spans="1:1" x14ac:dyDescent="0.25">
      <c r="A4809">
        <f>'Input Volunteers'!A4812</f>
        <v>0</v>
      </c>
    </row>
    <row r="4810" spans="1:1" x14ac:dyDescent="0.25">
      <c r="A4810">
        <f>'Input Volunteers'!A4813</f>
        <v>0</v>
      </c>
    </row>
    <row r="4811" spans="1:1" x14ac:dyDescent="0.25">
      <c r="A4811">
        <f>'Input Volunteers'!A4814</f>
        <v>0</v>
      </c>
    </row>
    <row r="4812" spans="1:1" x14ac:dyDescent="0.25">
      <c r="A4812">
        <f>'Input Volunteers'!A4815</f>
        <v>0</v>
      </c>
    </row>
    <row r="4813" spans="1:1" x14ac:dyDescent="0.25">
      <c r="A4813">
        <f>'Input Volunteers'!A4816</f>
        <v>0</v>
      </c>
    </row>
    <row r="4814" spans="1:1" x14ac:dyDescent="0.25">
      <c r="A4814">
        <f>'Input Volunteers'!A4817</f>
        <v>0</v>
      </c>
    </row>
    <row r="4815" spans="1:1" x14ac:dyDescent="0.25">
      <c r="A4815">
        <f>'Input Volunteers'!A4818</f>
        <v>0</v>
      </c>
    </row>
    <row r="4816" spans="1:1" x14ac:dyDescent="0.25">
      <c r="A4816">
        <f>'Input Volunteers'!A4819</f>
        <v>0</v>
      </c>
    </row>
    <row r="4817" spans="1:1" x14ac:dyDescent="0.25">
      <c r="A4817">
        <f>'Input Volunteers'!A4820</f>
        <v>0</v>
      </c>
    </row>
    <row r="4818" spans="1:1" x14ac:dyDescent="0.25">
      <c r="A4818">
        <f>'Input Volunteers'!A4821</f>
        <v>0</v>
      </c>
    </row>
    <row r="4819" spans="1:1" x14ac:dyDescent="0.25">
      <c r="A4819">
        <f>'Input Volunteers'!A4822</f>
        <v>0</v>
      </c>
    </row>
    <row r="4820" spans="1:1" x14ac:dyDescent="0.25">
      <c r="A4820">
        <f>'Input Volunteers'!A4823</f>
        <v>0</v>
      </c>
    </row>
    <row r="4821" spans="1:1" x14ac:dyDescent="0.25">
      <c r="A4821">
        <f>'Input Volunteers'!A4824</f>
        <v>0</v>
      </c>
    </row>
    <row r="4822" spans="1:1" x14ac:dyDescent="0.25">
      <c r="A4822">
        <f>'Input Volunteers'!A4825</f>
        <v>0</v>
      </c>
    </row>
    <row r="4823" spans="1:1" x14ac:dyDescent="0.25">
      <c r="A4823">
        <f>'Input Volunteers'!A4826</f>
        <v>0</v>
      </c>
    </row>
    <row r="4824" spans="1:1" x14ac:dyDescent="0.25">
      <c r="A4824">
        <f>'Input Volunteers'!A4827</f>
        <v>0</v>
      </c>
    </row>
    <row r="4825" spans="1:1" x14ac:dyDescent="0.25">
      <c r="A4825">
        <f>'Input Volunteers'!A4828</f>
        <v>0</v>
      </c>
    </row>
    <row r="4826" spans="1:1" x14ac:dyDescent="0.25">
      <c r="A4826">
        <f>'Input Volunteers'!A4829</f>
        <v>0</v>
      </c>
    </row>
    <row r="4827" spans="1:1" x14ac:dyDescent="0.25">
      <c r="A4827">
        <f>'Input Volunteers'!A4830</f>
        <v>0</v>
      </c>
    </row>
    <row r="4828" spans="1:1" x14ac:dyDescent="0.25">
      <c r="A4828">
        <f>'Input Volunteers'!A4831</f>
        <v>0</v>
      </c>
    </row>
    <row r="4829" spans="1:1" x14ac:dyDescent="0.25">
      <c r="A4829">
        <f>'Input Volunteers'!A4832</f>
        <v>0</v>
      </c>
    </row>
    <row r="4830" spans="1:1" x14ac:dyDescent="0.25">
      <c r="A4830">
        <f>'Input Volunteers'!A4833</f>
        <v>0</v>
      </c>
    </row>
    <row r="4831" spans="1:1" x14ac:dyDescent="0.25">
      <c r="A4831">
        <f>'Input Volunteers'!A4834</f>
        <v>0</v>
      </c>
    </row>
    <row r="4832" spans="1:1" x14ac:dyDescent="0.25">
      <c r="A4832">
        <f>'Input Volunteers'!A4835</f>
        <v>0</v>
      </c>
    </row>
    <row r="4833" spans="1:1" x14ac:dyDescent="0.25">
      <c r="A4833">
        <f>'Input Volunteers'!A4836</f>
        <v>0</v>
      </c>
    </row>
    <row r="4834" spans="1:1" x14ac:dyDescent="0.25">
      <c r="A4834">
        <f>'Input Volunteers'!A4837</f>
        <v>0</v>
      </c>
    </row>
    <row r="4835" spans="1:1" x14ac:dyDescent="0.25">
      <c r="A4835">
        <f>'Input Volunteers'!A4838</f>
        <v>0</v>
      </c>
    </row>
    <row r="4836" spans="1:1" x14ac:dyDescent="0.25">
      <c r="A4836">
        <f>'Input Volunteers'!A4839</f>
        <v>0</v>
      </c>
    </row>
    <row r="4837" spans="1:1" x14ac:dyDescent="0.25">
      <c r="A4837">
        <f>'Input Volunteers'!A4840</f>
        <v>0</v>
      </c>
    </row>
    <row r="4838" spans="1:1" x14ac:dyDescent="0.25">
      <c r="A4838">
        <f>'Input Volunteers'!A4841</f>
        <v>0</v>
      </c>
    </row>
    <row r="4839" spans="1:1" x14ac:dyDescent="0.25">
      <c r="A4839">
        <f>'Input Volunteers'!A4842</f>
        <v>0</v>
      </c>
    </row>
    <row r="4840" spans="1:1" x14ac:dyDescent="0.25">
      <c r="A4840">
        <f>'Input Volunteers'!A4843</f>
        <v>0</v>
      </c>
    </row>
    <row r="4841" spans="1:1" x14ac:dyDescent="0.25">
      <c r="A4841">
        <f>'Input Volunteers'!A4844</f>
        <v>0</v>
      </c>
    </row>
    <row r="4842" spans="1:1" x14ac:dyDescent="0.25">
      <c r="A4842">
        <f>'Input Volunteers'!A4845</f>
        <v>0</v>
      </c>
    </row>
    <row r="4843" spans="1:1" x14ac:dyDescent="0.25">
      <c r="A4843">
        <f>'Input Volunteers'!A4846</f>
        <v>0</v>
      </c>
    </row>
    <row r="4844" spans="1:1" x14ac:dyDescent="0.25">
      <c r="A4844">
        <f>'Input Volunteers'!A4847</f>
        <v>0</v>
      </c>
    </row>
    <row r="4845" spans="1:1" x14ac:dyDescent="0.25">
      <c r="A4845">
        <f>'Input Volunteers'!A4848</f>
        <v>0</v>
      </c>
    </row>
    <row r="4846" spans="1:1" x14ac:dyDescent="0.25">
      <c r="A4846">
        <f>'Input Volunteers'!A4849</f>
        <v>0</v>
      </c>
    </row>
    <row r="4847" spans="1:1" x14ac:dyDescent="0.25">
      <c r="A4847">
        <f>'Input Volunteers'!A4850</f>
        <v>0</v>
      </c>
    </row>
    <row r="4848" spans="1:1" x14ac:dyDescent="0.25">
      <c r="A4848">
        <f>'Input Volunteers'!A4851</f>
        <v>0</v>
      </c>
    </row>
    <row r="4849" spans="1:1" x14ac:dyDescent="0.25">
      <c r="A4849">
        <f>'Input Volunteers'!A4852</f>
        <v>0</v>
      </c>
    </row>
    <row r="4850" spans="1:1" x14ac:dyDescent="0.25">
      <c r="A4850">
        <f>'Input Volunteers'!A4853</f>
        <v>0</v>
      </c>
    </row>
    <row r="4851" spans="1:1" x14ac:dyDescent="0.25">
      <c r="A4851">
        <f>'Input Volunteers'!A4854</f>
        <v>0</v>
      </c>
    </row>
    <row r="4852" spans="1:1" x14ac:dyDescent="0.25">
      <c r="A4852">
        <f>'Input Volunteers'!A4855</f>
        <v>0</v>
      </c>
    </row>
    <row r="4853" spans="1:1" x14ac:dyDescent="0.25">
      <c r="A4853">
        <f>'Input Volunteers'!A4856</f>
        <v>0</v>
      </c>
    </row>
    <row r="4854" spans="1:1" x14ac:dyDescent="0.25">
      <c r="A4854">
        <f>'Input Volunteers'!A4857</f>
        <v>0</v>
      </c>
    </row>
    <row r="4855" spans="1:1" x14ac:dyDescent="0.25">
      <c r="A4855">
        <f>'Input Volunteers'!A4858</f>
        <v>0</v>
      </c>
    </row>
    <row r="4856" spans="1:1" x14ac:dyDescent="0.25">
      <c r="A4856">
        <f>'Input Volunteers'!A4859</f>
        <v>0</v>
      </c>
    </row>
    <row r="4857" spans="1:1" x14ac:dyDescent="0.25">
      <c r="A4857">
        <f>'Input Volunteers'!A4860</f>
        <v>0</v>
      </c>
    </row>
    <row r="4858" spans="1:1" x14ac:dyDescent="0.25">
      <c r="A4858">
        <f>'Input Volunteers'!A4861</f>
        <v>0</v>
      </c>
    </row>
    <row r="4859" spans="1:1" x14ac:dyDescent="0.25">
      <c r="A4859">
        <f>'Input Volunteers'!A4862</f>
        <v>0</v>
      </c>
    </row>
    <row r="4860" spans="1:1" x14ac:dyDescent="0.25">
      <c r="A4860">
        <f>'Input Volunteers'!A4863</f>
        <v>0</v>
      </c>
    </row>
    <row r="4861" spans="1:1" x14ac:dyDescent="0.25">
      <c r="A4861">
        <f>'Input Volunteers'!A4864</f>
        <v>0</v>
      </c>
    </row>
    <row r="4862" spans="1:1" x14ac:dyDescent="0.25">
      <c r="A4862">
        <f>'Input Volunteers'!A4865</f>
        <v>0</v>
      </c>
    </row>
    <row r="4863" spans="1:1" x14ac:dyDescent="0.25">
      <c r="A4863">
        <f>'Input Volunteers'!A4866</f>
        <v>0</v>
      </c>
    </row>
    <row r="4864" spans="1:1" x14ac:dyDescent="0.25">
      <c r="A4864">
        <f>'Input Volunteers'!A4867</f>
        <v>0</v>
      </c>
    </row>
    <row r="4865" spans="1:1" x14ac:dyDescent="0.25">
      <c r="A4865">
        <f>'Input Volunteers'!A4868</f>
        <v>0</v>
      </c>
    </row>
    <row r="4866" spans="1:1" x14ac:dyDescent="0.25">
      <c r="A4866">
        <f>'Input Volunteers'!A4869</f>
        <v>0</v>
      </c>
    </row>
    <row r="4867" spans="1:1" x14ac:dyDescent="0.25">
      <c r="A4867">
        <f>'Input Volunteers'!A4870</f>
        <v>0</v>
      </c>
    </row>
    <row r="4868" spans="1:1" x14ac:dyDescent="0.25">
      <c r="A4868">
        <f>'Input Volunteers'!A4871</f>
        <v>0</v>
      </c>
    </row>
    <row r="4869" spans="1:1" x14ac:dyDescent="0.25">
      <c r="A4869">
        <f>'Input Volunteers'!A4872</f>
        <v>0</v>
      </c>
    </row>
    <row r="4870" spans="1:1" x14ac:dyDescent="0.25">
      <c r="A4870">
        <f>'Input Volunteers'!A4873</f>
        <v>0</v>
      </c>
    </row>
    <row r="4871" spans="1:1" x14ac:dyDescent="0.25">
      <c r="A4871">
        <f>'Input Volunteers'!A4874</f>
        <v>0</v>
      </c>
    </row>
    <row r="4872" spans="1:1" x14ac:dyDescent="0.25">
      <c r="A4872">
        <f>'Input Volunteers'!A4875</f>
        <v>0</v>
      </c>
    </row>
    <row r="4873" spans="1:1" x14ac:dyDescent="0.25">
      <c r="A4873">
        <f>'Input Volunteers'!A4876</f>
        <v>0</v>
      </c>
    </row>
    <row r="4874" spans="1:1" x14ac:dyDescent="0.25">
      <c r="A4874">
        <f>'Input Volunteers'!A4877</f>
        <v>0</v>
      </c>
    </row>
    <row r="4875" spans="1:1" x14ac:dyDescent="0.25">
      <c r="A4875">
        <f>'Input Volunteers'!A4878</f>
        <v>0</v>
      </c>
    </row>
    <row r="4876" spans="1:1" x14ac:dyDescent="0.25">
      <c r="A4876">
        <f>'Input Volunteers'!A4879</f>
        <v>0</v>
      </c>
    </row>
    <row r="4877" spans="1:1" x14ac:dyDescent="0.25">
      <c r="A4877">
        <f>'Input Volunteers'!A4880</f>
        <v>0</v>
      </c>
    </row>
    <row r="4878" spans="1:1" x14ac:dyDescent="0.25">
      <c r="A4878">
        <f>'Input Volunteers'!A4881</f>
        <v>0</v>
      </c>
    </row>
    <row r="4879" spans="1:1" x14ac:dyDescent="0.25">
      <c r="A4879">
        <f>'Input Volunteers'!A4882</f>
        <v>0</v>
      </c>
    </row>
    <row r="4880" spans="1:1" x14ac:dyDescent="0.25">
      <c r="A4880">
        <f>'Input Volunteers'!A4883</f>
        <v>0</v>
      </c>
    </row>
    <row r="4881" spans="1:1" x14ac:dyDescent="0.25">
      <c r="A4881">
        <f>'Input Volunteers'!A4884</f>
        <v>0</v>
      </c>
    </row>
    <row r="4882" spans="1:1" x14ac:dyDescent="0.25">
      <c r="A4882">
        <f>'Input Volunteers'!A4885</f>
        <v>0</v>
      </c>
    </row>
    <row r="4883" spans="1:1" x14ac:dyDescent="0.25">
      <c r="A4883">
        <f>'Input Volunteers'!A4886</f>
        <v>0</v>
      </c>
    </row>
    <row r="4884" spans="1:1" x14ac:dyDescent="0.25">
      <c r="A4884">
        <f>'Input Volunteers'!A4887</f>
        <v>0</v>
      </c>
    </row>
    <row r="4885" spans="1:1" x14ac:dyDescent="0.25">
      <c r="A4885">
        <f>'Input Volunteers'!A4888</f>
        <v>0</v>
      </c>
    </row>
    <row r="4886" spans="1:1" x14ac:dyDescent="0.25">
      <c r="A4886">
        <f>'Input Volunteers'!A4889</f>
        <v>0</v>
      </c>
    </row>
    <row r="4887" spans="1:1" x14ac:dyDescent="0.25">
      <c r="A4887">
        <f>'Input Volunteers'!A4890</f>
        <v>0</v>
      </c>
    </row>
    <row r="4888" spans="1:1" x14ac:dyDescent="0.25">
      <c r="A4888">
        <f>'Input Volunteers'!A4891</f>
        <v>0</v>
      </c>
    </row>
    <row r="4889" spans="1:1" x14ac:dyDescent="0.25">
      <c r="A4889">
        <f>'Input Volunteers'!A4892</f>
        <v>0</v>
      </c>
    </row>
    <row r="4890" spans="1:1" x14ac:dyDescent="0.25">
      <c r="A4890">
        <f>'Input Volunteers'!A4893</f>
        <v>0</v>
      </c>
    </row>
    <row r="4891" spans="1:1" x14ac:dyDescent="0.25">
      <c r="A4891">
        <f>'Input Volunteers'!A4894</f>
        <v>0</v>
      </c>
    </row>
    <row r="4892" spans="1:1" x14ac:dyDescent="0.25">
      <c r="A4892">
        <f>'Input Volunteers'!A4895</f>
        <v>0</v>
      </c>
    </row>
    <row r="4893" spans="1:1" x14ac:dyDescent="0.25">
      <c r="A4893">
        <f>'Input Volunteers'!A4896</f>
        <v>0</v>
      </c>
    </row>
    <row r="4894" spans="1:1" x14ac:dyDescent="0.25">
      <c r="A4894">
        <f>'Input Volunteers'!A4897</f>
        <v>0</v>
      </c>
    </row>
    <row r="4895" spans="1:1" x14ac:dyDescent="0.25">
      <c r="A4895">
        <f>'Input Volunteers'!A4898</f>
        <v>0</v>
      </c>
    </row>
    <row r="4896" spans="1:1" x14ac:dyDescent="0.25">
      <c r="A4896">
        <f>'Input Volunteers'!A4899</f>
        <v>0</v>
      </c>
    </row>
    <row r="4897" spans="1:1" x14ac:dyDescent="0.25">
      <c r="A4897">
        <f>'Input Volunteers'!A4900</f>
        <v>0</v>
      </c>
    </row>
    <row r="4898" spans="1:1" x14ac:dyDescent="0.25">
      <c r="A4898">
        <f>'Input Volunteers'!A4901</f>
        <v>0</v>
      </c>
    </row>
    <row r="4899" spans="1:1" x14ac:dyDescent="0.25">
      <c r="A4899">
        <f>'Input Volunteers'!A4902</f>
        <v>0</v>
      </c>
    </row>
    <row r="4900" spans="1:1" x14ac:dyDescent="0.25">
      <c r="A4900">
        <f>'Input Volunteers'!A4903</f>
        <v>0</v>
      </c>
    </row>
    <row r="4901" spans="1:1" x14ac:dyDescent="0.25">
      <c r="A4901">
        <f>'Input Volunteers'!A4904</f>
        <v>0</v>
      </c>
    </row>
    <row r="4902" spans="1:1" x14ac:dyDescent="0.25">
      <c r="A4902">
        <f>'Input Volunteers'!A4905</f>
        <v>0</v>
      </c>
    </row>
    <row r="4903" spans="1:1" x14ac:dyDescent="0.25">
      <c r="A4903">
        <f>'Input Volunteers'!A4906</f>
        <v>0</v>
      </c>
    </row>
    <row r="4904" spans="1:1" x14ac:dyDescent="0.25">
      <c r="A4904">
        <f>'Input Volunteers'!A4907</f>
        <v>0</v>
      </c>
    </row>
    <row r="4905" spans="1:1" x14ac:dyDescent="0.25">
      <c r="A4905">
        <f>'Input Volunteers'!A4908</f>
        <v>0</v>
      </c>
    </row>
    <row r="4906" spans="1:1" x14ac:dyDescent="0.25">
      <c r="A4906">
        <f>'Input Volunteers'!A4909</f>
        <v>0</v>
      </c>
    </row>
    <row r="4907" spans="1:1" x14ac:dyDescent="0.25">
      <c r="A4907">
        <f>'Input Volunteers'!A4910</f>
        <v>0</v>
      </c>
    </row>
    <row r="4908" spans="1:1" x14ac:dyDescent="0.25">
      <c r="A4908">
        <f>'Input Volunteers'!A4911</f>
        <v>0</v>
      </c>
    </row>
    <row r="4909" spans="1:1" x14ac:dyDescent="0.25">
      <c r="A4909">
        <f>'Input Volunteers'!A4912</f>
        <v>0</v>
      </c>
    </row>
    <row r="4910" spans="1:1" x14ac:dyDescent="0.25">
      <c r="A4910">
        <f>'Input Volunteers'!A4913</f>
        <v>0</v>
      </c>
    </row>
    <row r="4911" spans="1:1" x14ac:dyDescent="0.25">
      <c r="A4911">
        <f>'Input Volunteers'!A4914</f>
        <v>0</v>
      </c>
    </row>
    <row r="4912" spans="1:1" x14ac:dyDescent="0.25">
      <c r="A4912">
        <f>'Input Volunteers'!A4915</f>
        <v>0</v>
      </c>
    </row>
    <row r="4913" spans="1:1" x14ac:dyDescent="0.25">
      <c r="A4913">
        <f>'Input Volunteers'!A4916</f>
        <v>0</v>
      </c>
    </row>
    <row r="4914" spans="1:1" x14ac:dyDescent="0.25">
      <c r="A4914">
        <f>'Input Volunteers'!A4917</f>
        <v>0</v>
      </c>
    </row>
    <row r="4915" spans="1:1" x14ac:dyDescent="0.25">
      <c r="A4915">
        <f>'Input Volunteers'!A4918</f>
        <v>0</v>
      </c>
    </row>
    <row r="4916" spans="1:1" x14ac:dyDescent="0.25">
      <c r="A4916">
        <f>'Input Volunteers'!A4919</f>
        <v>0</v>
      </c>
    </row>
    <row r="4917" spans="1:1" x14ac:dyDescent="0.25">
      <c r="A4917">
        <f>'Input Volunteers'!A4920</f>
        <v>0</v>
      </c>
    </row>
    <row r="4918" spans="1:1" x14ac:dyDescent="0.25">
      <c r="A4918">
        <f>'Input Volunteers'!A4921</f>
        <v>0</v>
      </c>
    </row>
    <row r="4919" spans="1:1" x14ac:dyDescent="0.25">
      <c r="A4919">
        <f>'Input Volunteers'!A4922</f>
        <v>0</v>
      </c>
    </row>
    <row r="4920" spans="1:1" x14ac:dyDescent="0.25">
      <c r="A4920">
        <f>'Input Volunteers'!A4923</f>
        <v>0</v>
      </c>
    </row>
    <row r="4921" spans="1:1" x14ac:dyDescent="0.25">
      <c r="A4921">
        <f>'Input Volunteers'!A4924</f>
        <v>0</v>
      </c>
    </row>
    <row r="4922" spans="1:1" x14ac:dyDescent="0.25">
      <c r="A4922">
        <f>'Input Volunteers'!A4925</f>
        <v>0</v>
      </c>
    </row>
    <row r="4923" spans="1:1" x14ac:dyDescent="0.25">
      <c r="A4923">
        <f>'Input Volunteers'!A4926</f>
        <v>0</v>
      </c>
    </row>
    <row r="4924" spans="1:1" x14ac:dyDescent="0.25">
      <c r="A4924">
        <f>'Input Volunteers'!A4927</f>
        <v>0</v>
      </c>
    </row>
    <row r="4925" spans="1:1" x14ac:dyDescent="0.25">
      <c r="A4925">
        <f>'Input Volunteers'!A4928</f>
        <v>0</v>
      </c>
    </row>
    <row r="4926" spans="1:1" x14ac:dyDescent="0.25">
      <c r="A4926">
        <f>'Input Volunteers'!A4929</f>
        <v>0</v>
      </c>
    </row>
    <row r="4927" spans="1:1" x14ac:dyDescent="0.25">
      <c r="A4927">
        <f>'Input Volunteers'!A4930</f>
        <v>0</v>
      </c>
    </row>
    <row r="4928" spans="1:1" x14ac:dyDescent="0.25">
      <c r="A4928">
        <f>'Input Volunteers'!A4931</f>
        <v>0</v>
      </c>
    </row>
    <row r="4929" spans="1:1" x14ac:dyDescent="0.25">
      <c r="A4929">
        <f>'Input Volunteers'!A4932</f>
        <v>0</v>
      </c>
    </row>
    <row r="4930" spans="1:1" x14ac:dyDescent="0.25">
      <c r="A4930">
        <f>'Input Volunteers'!A4933</f>
        <v>0</v>
      </c>
    </row>
    <row r="4931" spans="1:1" x14ac:dyDescent="0.25">
      <c r="A4931">
        <f>'Input Volunteers'!A4934</f>
        <v>0</v>
      </c>
    </row>
    <row r="4932" spans="1:1" x14ac:dyDescent="0.25">
      <c r="A4932">
        <f>'Input Volunteers'!A4935</f>
        <v>0</v>
      </c>
    </row>
    <row r="4933" spans="1:1" x14ac:dyDescent="0.25">
      <c r="A4933">
        <f>'Input Volunteers'!A4936</f>
        <v>0</v>
      </c>
    </row>
    <row r="4934" spans="1:1" x14ac:dyDescent="0.25">
      <c r="A4934">
        <f>'Input Volunteers'!A4937</f>
        <v>0</v>
      </c>
    </row>
    <row r="4935" spans="1:1" x14ac:dyDescent="0.25">
      <c r="A4935">
        <f>'Input Volunteers'!A4938</f>
        <v>0</v>
      </c>
    </row>
    <row r="4936" spans="1:1" x14ac:dyDescent="0.25">
      <c r="A4936">
        <f>'Input Volunteers'!A4939</f>
        <v>0</v>
      </c>
    </row>
    <row r="4937" spans="1:1" x14ac:dyDescent="0.25">
      <c r="A4937">
        <f>'Input Volunteers'!A4940</f>
        <v>0</v>
      </c>
    </row>
    <row r="4938" spans="1:1" x14ac:dyDescent="0.25">
      <c r="A4938">
        <f>'Input Volunteers'!A4941</f>
        <v>0</v>
      </c>
    </row>
    <row r="4939" spans="1:1" x14ac:dyDescent="0.25">
      <c r="A4939">
        <f>'Input Volunteers'!A4942</f>
        <v>0</v>
      </c>
    </row>
    <row r="4940" spans="1:1" x14ac:dyDescent="0.25">
      <c r="A4940">
        <f>'Input Volunteers'!A4943</f>
        <v>0</v>
      </c>
    </row>
    <row r="4941" spans="1:1" x14ac:dyDescent="0.25">
      <c r="A4941">
        <f>'Input Volunteers'!A4944</f>
        <v>0</v>
      </c>
    </row>
    <row r="4942" spans="1:1" x14ac:dyDescent="0.25">
      <c r="A4942">
        <f>'Input Volunteers'!A4945</f>
        <v>0</v>
      </c>
    </row>
    <row r="4943" spans="1:1" x14ac:dyDescent="0.25">
      <c r="A4943">
        <f>'Input Volunteers'!A4946</f>
        <v>0</v>
      </c>
    </row>
    <row r="4944" spans="1:1" x14ac:dyDescent="0.25">
      <c r="A4944">
        <f>'Input Volunteers'!A4947</f>
        <v>0</v>
      </c>
    </row>
    <row r="4945" spans="1:1" x14ac:dyDescent="0.25">
      <c r="A4945">
        <f>'Input Volunteers'!A4948</f>
        <v>0</v>
      </c>
    </row>
    <row r="4946" spans="1:1" x14ac:dyDescent="0.25">
      <c r="A4946">
        <f>'Input Volunteers'!A4949</f>
        <v>0</v>
      </c>
    </row>
    <row r="4947" spans="1:1" x14ac:dyDescent="0.25">
      <c r="A4947">
        <f>'Input Volunteers'!A4950</f>
        <v>0</v>
      </c>
    </row>
    <row r="4948" spans="1:1" x14ac:dyDescent="0.25">
      <c r="A4948">
        <f>'Input Volunteers'!A4951</f>
        <v>0</v>
      </c>
    </row>
    <row r="4949" spans="1:1" x14ac:dyDescent="0.25">
      <c r="A4949">
        <f>'Input Volunteers'!A4952</f>
        <v>0</v>
      </c>
    </row>
    <row r="4950" spans="1:1" x14ac:dyDescent="0.25">
      <c r="A4950">
        <f>'Input Volunteers'!A4953</f>
        <v>0</v>
      </c>
    </row>
    <row r="4951" spans="1:1" x14ac:dyDescent="0.25">
      <c r="A4951">
        <f>'Input Volunteers'!A4954</f>
        <v>0</v>
      </c>
    </row>
    <row r="4952" spans="1:1" x14ac:dyDescent="0.25">
      <c r="A4952">
        <f>'Input Volunteers'!A4955</f>
        <v>0</v>
      </c>
    </row>
    <row r="4953" spans="1:1" x14ac:dyDescent="0.25">
      <c r="A4953">
        <f>'Input Volunteers'!A4956</f>
        <v>0</v>
      </c>
    </row>
    <row r="4954" spans="1:1" x14ac:dyDescent="0.25">
      <c r="A4954">
        <f>'Input Volunteers'!A4957</f>
        <v>0</v>
      </c>
    </row>
    <row r="4955" spans="1:1" x14ac:dyDescent="0.25">
      <c r="A4955">
        <f>'Input Volunteers'!A4958</f>
        <v>0</v>
      </c>
    </row>
    <row r="4956" spans="1:1" x14ac:dyDescent="0.25">
      <c r="A4956">
        <f>'Input Volunteers'!A4959</f>
        <v>0</v>
      </c>
    </row>
    <row r="4957" spans="1:1" x14ac:dyDescent="0.25">
      <c r="A4957">
        <f>'Input Volunteers'!A4960</f>
        <v>0</v>
      </c>
    </row>
    <row r="4958" spans="1:1" x14ac:dyDescent="0.25">
      <c r="A4958">
        <f>'Input Volunteers'!A4961</f>
        <v>0</v>
      </c>
    </row>
    <row r="4959" spans="1:1" x14ac:dyDescent="0.25">
      <c r="A4959">
        <f>'Input Volunteers'!A4962</f>
        <v>0</v>
      </c>
    </row>
    <row r="4960" spans="1:1" x14ac:dyDescent="0.25">
      <c r="A4960">
        <f>'Input Volunteers'!A4963</f>
        <v>0</v>
      </c>
    </row>
    <row r="4961" spans="1:1" x14ac:dyDescent="0.25">
      <c r="A4961">
        <f>'Input Volunteers'!A4964</f>
        <v>0</v>
      </c>
    </row>
    <row r="4962" spans="1:1" x14ac:dyDescent="0.25">
      <c r="A4962">
        <f>'Input Volunteers'!A4965</f>
        <v>0</v>
      </c>
    </row>
    <row r="4963" spans="1:1" x14ac:dyDescent="0.25">
      <c r="A4963">
        <f>'Input Volunteers'!A4966</f>
        <v>0</v>
      </c>
    </row>
    <row r="4964" spans="1:1" x14ac:dyDescent="0.25">
      <c r="A4964">
        <f>'Input Volunteers'!A4967</f>
        <v>0</v>
      </c>
    </row>
    <row r="4965" spans="1:1" x14ac:dyDescent="0.25">
      <c r="A4965">
        <f>'Input Volunteers'!A4968</f>
        <v>0</v>
      </c>
    </row>
    <row r="4966" spans="1:1" x14ac:dyDescent="0.25">
      <c r="A4966">
        <f>'Input Volunteers'!A4969</f>
        <v>0</v>
      </c>
    </row>
    <row r="4967" spans="1:1" x14ac:dyDescent="0.25">
      <c r="A4967">
        <f>'Input Volunteers'!A4970</f>
        <v>0</v>
      </c>
    </row>
    <row r="4968" spans="1:1" x14ac:dyDescent="0.25">
      <c r="A4968">
        <f>'Input Volunteers'!A4971</f>
        <v>0</v>
      </c>
    </row>
    <row r="4969" spans="1:1" x14ac:dyDescent="0.25">
      <c r="A4969">
        <f>'Input Volunteers'!A4972</f>
        <v>0</v>
      </c>
    </row>
    <row r="4970" spans="1:1" x14ac:dyDescent="0.25">
      <c r="A4970">
        <f>'Input Volunteers'!A4973</f>
        <v>0</v>
      </c>
    </row>
    <row r="4971" spans="1:1" x14ac:dyDescent="0.25">
      <c r="A4971">
        <f>'Input Volunteers'!A4974</f>
        <v>0</v>
      </c>
    </row>
    <row r="4972" spans="1:1" x14ac:dyDescent="0.25">
      <c r="A4972">
        <f>'Input Volunteers'!A4975</f>
        <v>0</v>
      </c>
    </row>
    <row r="4973" spans="1:1" x14ac:dyDescent="0.25">
      <c r="A4973">
        <f>'Input Volunteers'!A4976</f>
        <v>0</v>
      </c>
    </row>
    <row r="4974" spans="1:1" x14ac:dyDescent="0.25">
      <c r="A4974">
        <f>'Input Volunteers'!A4977</f>
        <v>0</v>
      </c>
    </row>
    <row r="4975" spans="1:1" x14ac:dyDescent="0.25">
      <c r="A4975">
        <f>'Input Volunteers'!A4978</f>
        <v>0</v>
      </c>
    </row>
    <row r="4976" spans="1:1" x14ac:dyDescent="0.25">
      <c r="A4976">
        <f>'Input Volunteers'!A4979</f>
        <v>0</v>
      </c>
    </row>
    <row r="4977" spans="1:1" x14ac:dyDescent="0.25">
      <c r="A4977">
        <f>'Input Volunteers'!A4980</f>
        <v>0</v>
      </c>
    </row>
    <row r="4978" spans="1:1" x14ac:dyDescent="0.25">
      <c r="A4978">
        <f>'Input Volunteers'!A4981</f>
        <v>0</v>
      </c>
    </row>
    <row r="4979" spans="1:1" x14ac:dyDescent="0.25">
      <c r="A4979">
        <f>'Input Volunteers'!A4982</f>
        <v>0</v>
      </c>
    </row>
    <row r="4980" spans="1:1" x14ac:dyDescent="0.25">
      <c r="A4980">
        <f>'Input Volunteers'!A4983</f>
        <v>0</v>
      </c>
    </row>
    <row r="4981" spans="1:1" x14ac:dyDescent="0.25">
      <c r="A4981">
        <f>'Input Volunteers'!A4984</f>
        <v>0</v>
      </c>
    </row>
    <row r="4982" spans="1:1" x14ac:dyDescent="0.25">
      <c r="A4982">
        <f>'Input Volunteers'!A4985</f>
        <v>0</v>
      </c>
    </row>
    <row r="4983" spans="1:1" x14ac:dyDescent="0.25">
      <c r="A4983">
        <f>'Input Volunteers'!A4986</f>
        <v>0</v>
      </c>
    </row>
    <row r="4984" spans="1:1" x14ac:dyDescent="0.25">
      <c r="A4984">
        <f>'Input Volunteers'!A4987</f>
        <v>0</v>
      </c>
    </row>
    <row r="4985" spans="1:1" x14ac:dyDescent="0.25">
      <c r="A4985">
        <f>'Input Volunteers'!A4988</f>
        <v>0</v>
      </c>
    </row>
    <row r="4986" spans="1:1" x14ac:dyDescent="0.25">
      <c r="A4986">
        <f>'Input Volunteers'!A4989</f>
        <v>0</v>
      </c>
    </row>
    <row r="4987" spans="1:1" x14ac:dyDescent="0.25">
      <c r="A4987">
        <f>'Input Volunteers'!A4990</f>
        <v>0</v>
      </c>
    </row>
    <row r="4988" spans="1:1" x14ac:dyDescent="0.25">
      <c r="A4988">
        <f>'Input Volunteers'!A4991</f>
        <v>0</v>
      </c>
    </row>
    <row r="4989" spans="1:1" x14ac:dyDescent="0.25">
      <c r="A4989">
        <f>'Input Volunteers'!A4992</f>
        <v>0</v>
      </c>
    </row>
    <row r="4990" spans="1:1" x14ac:dyDescent="0.25">
      <c r="A4990">
        <f>'Input Volunteers'!A4993</f>
        <v>0</v>
      </c>
    </row>
    <row r="4991" spans="1:1" x14ac:dyDescent="0.25">
      <c r="A4991">
        <f>'Input Volunteers'!A4994</f>
        <v>0</v>
      </c>
    </row>
    <row r="4992" spans="1:1" x14ac:dyDescent="0.25">
      <c r="A4992">
        <f>'Input Volunteers'!A4995</f>
        <v>0</v>
      </c>
    </row>
    <row r="4993" spans="1:1" x14ac:dyDescent="0.25">
      <c r="A4993">
        <f>'Input Volunteers'!A4996</f>
        <v>0</v>
      </c>
    </row>
    <row r="4994" spans="1:1" x14ac:dyDescent="0.25">
      <c r="A4994">
        <f>'Input Volunteers'!A4997</f>
        <v>0</v>
      </c>
    </row>
    <row r="4995" spans="1:1" x14ac:dyDescent="0.25">
      <c r="A4995">
        <f>'Input Volunteers'!A4998</f>
        <v>0</v>
      </c>
    </row>
    <row r="4996" spans="1:1" x14ac:dyDescent="0.25">
      <c r="A4996">
        <f>'Input Volunteers'!A4999</f>
        <v>0</v>
      </c>
    </row>
    <row r="4997" spans="1:1" x14ac:dyDescent="0.25">
      <c r="A4997">
        <f>'Input Volunteers'!A5000</f>
        <v>0</v>
      </c>
    </row>
    <row r="4998" spans="1:1" x14ac:dyDescent="0.25">
      <c r="A4998">
        <f>'Input Volunteers'!A5001</f>
        <v>0</v>
      </c>
    </row>
    <row r="4999" spans="1:1" x14ac:dyDescent="0.25">
      <c r="A4999">
        <f>'Input Volunteers'!A5002</f>
        <v>0</v>
      </c>
    </row>
    <row r="5000" spans="1:1" x14ac:dyDescent="0.25">
      <c r="A5000">
        <f>'Input Volunteers'!A5003</f>
        <v>0</v>
      </c>
    </row>
    <row r="5001" spans="1:1" x14ac:dyDescent="0.25">
      <c r="A5001">
        <f>'Input Volunteers'!A5004</f>
        <v>0</v>
      </c>
    </row>
    <row r="5002" spans="1:1" x14ac:dyDescent="0.25">
      <c r="A5002">
        <f>'Input Volunteers'!A5005</f>
        <v>0</v>
      </c>
    </row>
    <row r="5003" spans="1:1" x14ac:dyDescent="0.25">
      <c r="A5003">
        <f>'Input Volunteers'!A5006</f>
        <v>0</v>
      </c>
    </row>
    <row r="5004" spans="1:1" x14ac:dyDescent="0.25">
      <c r="A5004">
        <f>'Input Volunteers'!A5007</f>
        <v>0</v>
      </c>
    </row>
    <row r="5005" spans="1:1" x14ac:dyDescent="0.25">
      <c r="A5005">
        <f>'Input Volunteers'!A5008</f>
        <v>0</v>
      </c>
    </row>
    <row r="5006" spans="1:1" x14ac:dyDescent="0.25">
      <c r="A5006">
        <f>'Input Volunteers'!A5009</f>
        <v>0</v>
      </c>
    </row>
    <row r="5007" spans="1:1" x14ac:dyDescent="0.25">
      <c r="A5007">
        <f>'Input Volunteers'!A5010</f>
        <v>0</v>
      </c>
    </row>
    <row r="5008" spans="1:1" x14ac:dyDescent="0.25">
      <c r="A5008">
        <f>'Input Volunteers'!A5011</f>
        <v>0</v>
      </c>
    </row>
    <row r="5009" spans="1:1" x14ac:dyDescent="0.25">
      <c r="A5009">
        <f>'Input Volunteers'!A5012</f>
        <v>0</v>
      </c>
    </row>
    <row r="5010" spans="1:1" x14ac:dyDescent="0.25">
      <c r="A5010">
        <f>'Input Volunteers'!A5013</f>
        <v>0</v>
      </c>
    </row>
    <row r="5011" spans="1:1" x14ac:dyDescent="0.25">
      <c r="A5011">
        <f>'Input Volunteers'!A5014</f>
        <v>0</v>
      </c>
    </row>
    <row r="5012" spans="1:1" x14ac:dyDescent="0.25">
      <c r="A5012">
        <f>'Input Volunteers'!A5015</f>
        <v>0</v>
      </c>
    </row>
    <row r="5013" spans="1:1" x14ac:dyDescent="0.25">
      <c r="A5013">
        <f>'Input Volunteers'!A5016</f>
        <v>0</v>
      </c>
    </row>
    <row r="5014" spans="1:1" x14ac:dyDescent="0.25">
      <c r="A5014">
        <f>'Input Volunteers'!A5017</f>
        <v>0</v>
      </c>
    </row>
    <row r="5015" spans="1:1" x14ac:dyDescent="0.25">
      <c r="A5015">
        <f>'Input Volunteers'!A5018</f>
        <v>0</v>
      </c>
    </row>
    <row r="5016" spans="1:1" x14ac:dyDescent="0.25">
      <c r="A5016">
        <f>'Input Volunteers'!A5019</f>
        <v>0</v>
      </c>
    </row>
    <row r="5017" spans="1:1" x14ac:dyDescent="0.25">
      <c r="A5017">
        <f>'Input Volunteers'!A5020</f>
        <v>0</v>
      </c>
    </row>
    <row r="5018" spans="1:1" x14ac:dyDescent="0.25">
      <c r="A5018">
        <f>'Input Volunteers'!A5021</f>
        <v>0</v>
      </c>
    </row>
    <row r="5019" spans="1:1" x14ac:dyDescent="0.25">
      <c r="A5019">
        <f>'Input Volunteers'!A5022</f>
        <v>0</v>
      </c>
    </row>
    <row r="5020" spans="1:1" x14ac:dyDescent="0.25">
      <c r="A5020">
        <f>'Input Volunteers'!A5023</f>
        <v>0</v>
      </c>
    </row>
    <row r="5021" spans="1:1" x14ac:dyDescent="0.25">
      <c r="A5021">
        <f>'Input Volunteers'!A5024</f>
        <v>0</v>
      </c>
    </row>
    <row r="5022" spans="1:1" x14ac:dyDescent="0.25">
      <c r="A5022">
        <f>'Input Volunteers'!A5025</f>
        <v>0</v>
      </c>
    </row>
    <row r="5023" spans="1:1" x14ac:dyDescent="0.25">
      <c r="A5023">
        <f>'Input Volunteers'!A5026</f>
        <v>0</v>
      </c>
    </row>
    <row r="5024" spans="1:1" x14ac:dyDescent="0.25">
      <c r="A5024">
        <f>'Input Volunteers'!A5027</f>
        <v>0</v>
      </c>
    </row>
    <row r="5025" spans="1:1" x14ac:dyDescent="0.25">
      <c r="A5025">
        <f>'Input Volunteers'!A5028</f>
        <v>0</v>
      </c>
    </row>
    <row r="5026" spans="1:1" x14ac:dyDescent="0.25">
      <c r="A5026">
        <f>'Input Volunteers'!A5029</f>
        <v>0</v>
      </c>
    </row>
    <row r="5027" spans="1:1" x14ac:dyDescent="0.25">
      <c r="A5027">
        <f>'Input Volunteers'!A5030</f>
        <v>0</v>
      </c>
    </row>
    <row r="5028" spans="1:1" x14ac:dyDescent="0.25">
      <c r="A5028">
        <f>'Input Volunteers'!A5031</f>
        <v>0</v>
      </c>
    </row>
    <row r="5029" spans="1:1" x14ac:dyDescent="0.25">
      <c r="A5029">
        <f>'Input Volunteers'!A5032</f>
        <v>0</v>
      </c>
    </row>
    <row r="5030" spans="1:1" x14ac:dyDescent="0.25">
      <c r="A5030">
        <f>'Input Volunteers'!A5033</f>
        <v>0</v>
      </c>
    </row>
    <row r="5031" spans="1:1" x14ac:dyDescent="0.25">
      <c r="A5031">
        <f>'Input Volunteers'!A5034</f>
        <v>0</v>
      </c>
    </row>
    <row r="5032" spans="1:1" x14ac:dyDescent="0.25">
      <c r="A5032">
        <f>'Input Volunteers'!A5035</f>
        <v>0</v>
      </c>
    </row>
    <row r="5033" spans="1:1" x14ac:dyDescent="0.25">
      <c r="A5033">
        <f>'Input Volunteers'!A5036</f>
        <v>0</v>
      </c>
    </row>
    <row r="5034" spans="1:1" x14ac:dyDescent="0.25">
      <c r="A5034">
        <f>'Input Volunteers'!A5037</f>
        <v>0</v>
      </c>
    </row>
    <row r="5035" spans="1:1" x14ac:dyDescent="0.25">
      <c r="A5035">
        <f>'Input Volunteers'!A5038</f>
        <v>0</v>
      </c>
    </row>
    <row r="5036" spans="1:1" x14ac:dyDescent="0.25">
      <c r="A5036">
        <f>'Input Volunteers'!A5039</f>
        <v>0</v>
      </c>
    </row>
    <row r="5037" spans="1:1" x14ac:dyDescent="0.25">
      <c r="A5037">
        <f>'Input Volunteers'!A5040</f>
        <v>0</v>
      </c>
    </row>
    <row r="5038" spans="1:1" x14ac:dyDescent="0.25">
      <c r="A5038">
        <f>'Input Volunteers'!A5041</f>
        <v>0</v>
      </c>
    </row>
    <row r="5039" spans="1:1" x14ac:dyDescent="0.25">
      <c r="A5039">
        <f>'Input Volunteers'!A5042</f>
        <v>0</v>
      </c>
    </row>
    <row r="5040" spans="1:1" x14ac:dyDescent="0.25">
      <c r="A5040">
        <f>'Input Volunteers'!A5043</f>
        <v>0</v>
      </c>
    </row>
    <row r="5041" spans="1:1" x14ac:dyDescent="0.25">
      <c r="A5041">
        <f>'Input Volunteers'!A5044</f>
        <v>0</v>
      </c>
    </row>
    <row r="5042" spans="1:1" x14ac:dyDescent="0.25">
      <c r="A5042">
        <f>'Input Volunteers'!A5045</f>
        <v>0</v>
      </c>
    </row>
    <row r="5043" spans="1:1" x14ac:dyDescent="0.25">
      <c r="A5043">
        <f>'Input Volunteers'!A5046</f>
        <v>0</v>
      </c>
    </row>
    <row r="5044" spans="1:1" x14ac:dyDescent="0.25">
      <c r="A5044">
        <f>'Input Volunteers'!A5047</f>
        <v>0</v>
      </c>
    </row>
    <row r="5045" spans="1:1" x14ac:dyDescent="0.25">
      <c r="A5045">
        <f>'Input Volunteers'!A5048</f>
        <v>0</v>
      </c>
    </row>
    <row r="5046" spans="1:1" x14ac:dyDescent="0.25">
      <c r="A5046">
        <f>'Input Volunteers'!A5049</f>
        <v>0</v>
      </c>
    </row>
    <row r="5047" spans="1:1" x14ac:dyDescent="0.25">
      <c r="A5047">
        <f>'Input Volunteers'!A5050</f>
        <v>0</v>
      </c>
    </row>
    <row r="5048" spans="1:1" x14ac:dyDescent="0.25">
      <c r="A5048">
        <f>'Input Volunteers'!A5051</f>
        <v>0</v>
      </c>
    </row>
    <row r="5049" spans="1:1" x14ac:dyDescent="0.25">
      <c r="A5049">
        <f>'Input Volunteers'!A5052</f>
        <v>0</v>
      </c>
    </row>
    <row r="5050" spans="1:1" x14ac:dyDescent="0.25">
      <c r="A5050">
        <f>'Input Volunteers'!A5053</f>
        <v>0</v>
      </c>
    </row>
    <row r="5051" spans="1:1" x14ac:dyDescent="0.25">
      <c r="A5051">
        <f>'Input Volunteers'!A5054</f>
        <v>0</v>
      </c>
    </row>
    <row r="5052" spans="1:1" x14ac:dyDescent="0.25">
      <c r="A5052">
        <f>'Input Volunteers'!A5055</f>
        <v>0</v>
      </c>
    </row>
    <row r="5053" spans="1:1" x14ac:dyDescent="0.25">
      <c r="A5053">
        <f>'Input Volunteers'!A5056</f>
        <v>0</v>
      </c>
    </row>
    <row r="5054" spans="1:1" x14ac:dyDescent="0.25">
      <c r="A5054">
        <f>'Input Volunteers'!A5057</f>
        <v>0</v>
      </c>
    </row>
    <row r="5055" spans="1:1" x14ac:dyDescent="0.25">
      <c r="A5055">
        <f>'Input Volunteers'!A5058</f>
        <v>0</v>
      </c>
    </row>
    <row r="5056" spans="1:1" x14ac:dyDescent="0.25">
      <c r="A5056">
        <f>'Input Volunteers'!A5059</f>
        <v>0</v>
      </c>
    </row>
    <row r="5057" spans="1:1" x14ac:dyDescent="0.25">
      <c r="A5057">
        <f>'Input Volunteers'!A5060</f>
        <v>0</v>
      </c>
    </row>
    <row r="5058" spans="1:1" x14ac:dyDescent="0.25">
      <c r="A5058">
        <f>'Input Volunteers'!A5061</f>
        <v>0</v>
      </c>
    </row>
    <row r="5059" spans="1:1" x14ac:dyDescent="0.25">
      <c r="A5059">
        <f>'Input Volunteers'!A5062</f>
        <v>0</v>
      </c>
    </row>
    <row r="5060" spans="1:1" x14ac:dyDescent="0.25">
      <c r="A5060">
        <f>'Input Volunteers'!A5063</f>
        <v>0</v>
      </c>
    </row>
    <row r="5061" spans="1:1" x14ac:dyDescent="0.25">
      <c r="A5061">
        <f>'Input Volunteers'!A5064</f>
        <v>0</v>
      </c>
    </row>
    <row r="5062" spans="1:1" x14ac:dyDescent="0.25">
      <c r="A5062">
        <f>'Input Volunteers'!A5065</f>
        <v>0</v>
      </c>
    </row>
    <row r="5063" spans="1:1" x14ac:dyDescent="0.25">
      <c r="A5063">
        <f>'Input Volunteers'!A5066</f>
        <v>0</v>
      </c>
    </row>
    <row r="5064" spans="1:1" x14ac:dyDescent="0.25">
      <c r="A5064">
        <f>'Input Volunteers'!A5067</f>
        <v>0</v>
      </c>
    </row>
    <row r="5065" spans="1:1" x14ac:dyDescent="0.25">
      <c r="A5065">
        <f>'Input Volunteers'!A5068</f>
        <v>0</v>
      </c>
    </row>
    <row r="5066" spans="1:1" x14ac:dyDescent="0.25">
      <c r="A5066">
        <f>'Input Volunteers'!A5069</f>
        <v>0</v>
      </c>
    </row>
    <row r="5067" spans="1:1" x14ac:dyDescent="0.25">
      <c r="A5067">
        <f>'Input Volunteers'!A5070</f>
        <v>0</v>
      </c>
    </row>
    <row r="5068" spans="1:1" x14ac:dyDescent="0.25">
      <c r="A5068">
        <f>'Input Volunteers'!A5071</f>
        <v>0</v>
      </c>
    </row>
    <row r="5069" spans="1:1" x14ac:dyDescent="0.25">
      <c r="A5069">
        <f>'Input Volunteers'!A5072</f>
        <v>0</v>
      </c>
    </row>
    <row r="5070" spans="1:1" x14ac:dyDescent="0.25">
      <c r="A5070">
        <f>'Input Volunteers'!A5073</f>
        <v>0</v>
      </c>
    </row>
    <row r="5071" spans="1:1" x14ac:dyDescent="0.25">
      <c r="A5071">
        <f>'Input Volunteers'!A5074</f>
        <v>0</v>
      </c>
    </row>
    <row r="5072" spans="1:1" x14ac:dyDescent="0.25">
      <c r="A5072">
        <f>'Input Volunteers'!A5075</f>
        <v>0</v>
      </c>
    </row>
    <row r="5073" spans="1:1" x14ac:dyDescent="0.25">
      <c r="A5073">
        <f>'Input Volunteers'!A5076</f>
        <v>0</v>
      </c>
    </row>
    <row r="5074" spans="1:1" x14ac:dyDescent="0.25">
      <c r="A5074">
        <f>'Input Volunteers'!A5077</f>
        <v>0</v>
      </c>
    </row>
    <row r="5075" spans="1:1" x14ac:dyDescent="0.25">
      <c r="A5075">
        <f>'Input Volunteers'!A5078</f>
        <v>0</v>
      </c>
    </row>
    <row r="5076" spans="1:1" x14ac:dyDescent="0.25">
      <c r="A5076">
        <f>'Input Volunteers'!A5079</f>
        <v>0</v>
      </c>
    </row>
    <row r="5077" spans="1:1" x14ac:dyDescent="0.25">
      <c r="A5077">
        <f>'Input Volunteers'!A5080</f>
        <v>0</v>
      </c>
    </row>
    <row r="5078" spans="1:1" x14ac:dyDescent="0.25">
      <c r="A5078">
        <f>'Input Volunteers'!A5081</f>
        <v>0</v>
      </c>
    </row>
    <row r="5079" spans="1:1" x14ac:dyDescent="0.25">
      <c r="A5079">
        <f>'Input Volunteers'!A5082</f>
        <v>0</v>
      </c>
    </row>
    <row r="5080" spans="1:1" x14ac:dyDescent="0.25">
      <c r="A5080">
        <f>'Input Volunteers'!A5083</f>
        <v>0</v>
      </c>
    </row>
    <row r="5081" spans="1:1" x14ac:dyDescent="0.25">
      <c r="A5081">
        <f>'Input Volunteers'!A5084</f>
        <v>0</v>
      </c>
    </row>
    <row r="5082" spans="1:1" x14ac:dyDescent="0.25">
      <c r="A5082">
        <f>'Input Volunteers'!A5085</f>
        <v>0</v>
      </c>
    </row>
    <row r="5083" spans="1:1" x14ac:dyDescent="0.25">
      <c r="A5083">
        <f>'Input Volunteers'!A5086</f>
        <v>0</v>
      </c>
    </row>
    <row r="5084" spans="1:1" x14ac:dyDescent="0.25">
      <c r="A5084">
        <f>'Input Volunteers'!A5087</f>
        <v>0</v>
      </c>
    </row>
    <row r="5085" spans="1:1" x14ac:dyDescent="0.25">
      <c r="A5085">
        <f>'Input Volunteers'!A5088</f>
        <v>0</v>
      </c>
    </row>
    <row r="5086" spans="1:1" x14ac:dyDescent="0.25">
      <c r="A5086">
        <f>'Input Volunteers'!A5089</f>
        <v>0</v>
      </c>
    </row>
    <row r="5087" spans="1:1" x14ac:dyDescent="0.25">
      <c r="A5087">
        <f>'Input Volunteers'!A5090</f>
        <v>0</v>
      </c>
    </row>
    <row r="5088" spans="1:1" x14ac:dyDescent="0.25">
      <c r="A5088">
        <f>'Input Volunteers'!A5091</f>
        <v>0</v>
      </c>
    </row>
    <row r="5089" spans="1:1" x14ac:dyDescent="0.25">
      <c r="A5089">
        <f>'Input Volunteers'!A5092</f>
        <v>0</v>
      </c>
    </row>
    <row r="5090" spans="1:1" x14ac:dyDescent="0.25">
      <c r="A5090">
        <f>'Input Volunteers'!A5093</f>
        <v>0</v>
      </c>
    </row>
    <row r="5091" spans="1:1" x14ac:dyDescent="0.25">
      <c r="A5091">
        <f>'Input Volunteers'!A5094</f>
        <v>0</v>
      </c>
    </row>
    <row r="5092" spans="1:1" x14ac:dyDescent="0.25">
      <c r="A5092">
        <f>'Input Volunteers'!A5095</f>
        <v>0</v>
      </c>
    </row>
    <row r="5093" spans="1:1" x14ac:dyDescent="0.25">
      <c r="A5093">
        <f>'Input Volunteers'!A5096</f>
        <v>0</v>
      </c>
    </row>
    <row r="5094" spans="1:1" x14ac:dyDescent="0.25">
      <c r="A5094">
        <f>'Input Volunteers'!A5097</f>
        <v>0</v>
      </c>
    </row>
    <row r="5095" spans="1:1" x14ac:dyDescent="0.25">
      <c r="A5095">
        <f>'Input Volunteers'!A5098</f>
        <v>0</v>
      </c>
    </row>
    <row r="5096" spans="1:1" x14ac:dyDescent="0.25">
      <c r="A5096">
        <f>'Input Volunteers'!A5099</f>
        <v>0</v>
      </c>
    </row>
    <row r="5097" spans="1:1" x14ac:dyDescent="0.25">
      <c r="A5097">
        <f>'Input Volunteers'!A5100</f>
        <v>0</v>
      </c>
    </row>
    <row r="5098" spans="1:1" x14ac:dyDescent="0.25">
      <c r="A5098">
        <f>'Input Volunteers'!A5101</f>
        <v>0</v>
      </c>
    </row>
    <row r="5099" spans="1:1" x14ac:dyDescent="0.25">
      <c r="A5099">
        <f>'Input Volunteers'!A5102</f>
        <v>0</v>
      </c>
    </row>
    <row r="5100" spans="1:1" x14ac:dyDescent="0.25">
      <c r="A5100">
        <f>'Input Volunteers'!A5103</f>
        <v>0</v>
      </c>
    </row>
    <row r="5101" spans="1:1" x14ac:dyDescent="0.25">
      <c r="A5101">
        <f>'Input Volunteers'!A5104</f>
        <v>0</v>
      </c>
    </row>
    <row r="5102" spans="1:1" x14ac:dyDescent="0.25">
      <c r="A5102">
        <f>'Input Volunteers'!A5105</f>
        <v>0</v>
      </c>
    </row>
    <row r="5103" spans="1:1" x14ac:dyDescent="0.25">
      <c r="A5103">
        <f>'Input Volunteers'!A5106</f>
        <v>0</v>
      </c>
    </row>
    <row r="5104" spans="1:1" x14ac:dyDescent="0.25">
      <c r="A5104">
        <f>'Input Volunteers'!A5107</f>
        <v>0</v>
      </c>
    </row>
    <row r="5105" spans="1:1" x14ac:dyDescent="0.25">
      <c r="A5105">
        <f>'Input Volunteers'!A5108</f>
        <v>0</v>
      </c>
    </row>
    <row r="5106" spans="1:1" x14ac:dyDescent="0.25">
      <c r="A5106">
        <f>'Input Volunteers'!A5109</f>
        <v>0</v>
      </c>
    </row>
    <row r="5107" spans="1:1" x14ac:dyDescent="0.25">
      <c r="A5107">
        <f>'Input Volunteers'!A5110</f>
        <v>0</v>
      </c>
    </row>
    <row r="5108" spans="1:1" x14ac:dyDescent="0.25">
      <c r="A5108">
        <f>'Input Volunteers'!A5111</f>
        <v>0</v>
      </c>
    </row>
    <row r="5109" spans="1:1" x14ac:dyDescent="0.25">
      <c r="A5109">
        <f>'Input Volunteers'!A5112</f>
        <v>0</v>
      </c>
    </row>
    <row r="5110" spans="1:1" x14ac:dyDescent="0.25">
      <c r="A5110">
        <f>'Input Volunteers'!A5113</f>
        <v>0</v>
      </c>
    </row>
    <row r="5111" spans="1:1" x14ac:dyDescent="0.25">
      <c r="A5111">
        <f>'Input Volunteers'!A5114</f>
        <v>0</v>
      </c>
    </row>
    <row r="5112" spans="1:1" x14ac:dyDescent="0.25">
      <c r="A5112">
        <f>'Input Volunteers'!A5115</f>
        <v>0</v>
      </c>
    </row>
    <row r="5113" spans="1:1" x14ac:dyDescent="0.25">
      <c r="A5113">
        <f>'Input Volunteers'!A5116</f>
        <v>0</v>
      </c>
    </row>
    <row r="5114" spans="1:1" x14ac:dyDescent="0.25">
      <c r="A5114">
        <f>'Input Volunteers'!A5117</f>
        <v>0</v>
      </c>
    </row>
    <row r="5115" spans="1:1" x14ac:dyDescent="0.25">
      <c r="A5115">
        <f>'Input Volunteers'!A5118</f>
        <v>0</v>
      </c>
    </row>
    <row r="5116" spans="1:1" x14ac:dyDescent="0.25">
      <c r="A5116">
        <f>'Input Volunteers'!A5119</f>
        <v>0</v>
      </c>
    </row>
    <row r="5117" spans="1:1" x14ac:dyDescent="0.25">
      <c r="A5117">
        <f>'Input Volunteers'!A5120</f>
        <v>0</v>
      </c>
    </row>
    <row r="5118" spans="1:1" x14ac:dyDescent="0.25">
      <c r="A5118">
        <f>'Input Volunteers'!A5121</f>
        <v>0</v>
      </c>
    </row>
    <row r="5119" spans="1:1" x14ac:dyDescent="0.25">
      <c r="A5119">
        <f>'Input Volunteers'!A5122</f>
        <v>0</v>
      </c>
    </row>
    <row r="5120" spans="1:1" x14ac:dyDescent="0.25">
      <c r="A5120">
        <f>'Input Volunteers'!A5123</f>
        <v>0</v>
      </c>
    </row>
    <row r="5121" spans="1:1" x14ac:dyDescent="0.25">
      <c r="A5121">
        <f>'Input Volunteers'!A5124</f>
        <v>0</v>
      </c>
    </row>
    <row r="5122" spans="1:1" x14ac:dyDescent="0.25">
      <c r="A5122">
        <f>'Input Volunteers'!A5125</f>
        <v>0</v>
      </c>
    </row>
    <row r="5123" spans="1:1" x14ac:dyDescent="0.25">
      <c r="A5123">
        <f>'Input Volunteers'!A5126</f>
        <v>0</v>
      </c>
    </row>
    <row r="5124" spans="1:1" x14ac:dyDescent="0.25">
      <c r="A5124">
        <f>'Input Volunteers'!A5127</f>
        <v>0</v>
      </c>
    </row>
    <row r="5125" spans="1:1" x14ac:dyDescent="0.25">
      <c r="A5125">
        <f>'Input Volunteers'!A5128</f>
        <v>0</v>
      </c>
    </row>
    <row r="5126" spans="1:1" x14ac:dyDescent="0.25">
      <c r="A5126">
        <f>'Input Volunteers'!A5129</f>
        <v>0</v>
      </c>
    </row>
    <row r="5127" spans="1:1" x14ac:dyDescent="0.25">
      <c r="A5127">
        <f>'Input Volunteers'!A5130</f>
        <v>0</v>
      </c>
    </row>
    <row r="5128" spans="1:1" x14ac:dyDescent="0.25">
      <c r="A5128">
        <f>'Input Volunteers'!A5131</f>
        <v>0</v>
      </c>
    </row>
    <row r="5129" spans="1:1" x14ac:dyDescent="0.25">
      <c r="A5129">
        <f>'Input Volunteers'!A5132</f>
        <v>0</v>
      </c>
    </row>
    <row r="5130" spans="1:1" x14ac:dyDescent="0.25">
      <c r="A5130">
        <f>'Input Volunteers'!A5133</f>
        <v>0</v>
      </c>
    </row>
    <row r="5131" spans="1:1" x14ac:dyDescent="0.25">
      <c r="A5131">
        <f>'Input Volunteers'!A5134</f>
        <v>0</v>
      </c>
    </row>
    <row r="5132" spans="1:1" x14ac:dyDescent="0.25">
      <c r="A5132">
        <f>'Input Volunteers'!A5135</f>
        <v>0</v>
      </c>
    </row>
    <row r="5133" spans="1:1" x14ac:dyDescent="0.25">
      <c r="A5133">
        <f>'Input Volunteers'!A5136</f>
        <v>0</v>
      </c>
    </row>
    <row r="5134" spans="1:1" x14ac:dyDescent="0.25">
      <c r="A5134">
        <f>'Input Volunteers'!A5137</f>
        <v>0</v>
      </c>
    </row>
    <row r="5135" spans="1:1" x14ac:dyDescent="0.25">
      <c r="A5135">
        <f>'Input Volunteers'!A5138</f>
        <v>0</v>
      </c>
    </row>
    <row r="5136" spans="1:1" x14ac:dyDescent="0.25">
      <c r="A5136">
        <f>'Input Volunteers'!A5139</f>
        <v>0</v>
      </c>
    </row>
    <row r="5137" spans="1:1" x14ac:dyDescent="0.25">
      <c r="A5137">
        <f>'Input Volunteers'!A5140</f>
        <v>0</v>
      </c>
    </row>
    <row r="5138" spans="1:1" x14ac:dyDescent="0.25">
      <c r="A5138">
        <f>'Input Volunteers'!A5141</f>
        <v>0</v>
      </c>
    </row>
    <row r="5139" spans="1:1" x14ac:dyDescent="0.25">
      <c r="A5139">
        <f>'Input Volunteers'!A5142</f>
        <v>0</v>
      </c>
    </row>
    <row r="5140" spans="1:1" x14ac:dyDescent="0.25">
      <c r="A5140">
        <f>'Input Volunteers'!A5143</f>
        <v>0</v>
      </c>
    </row>
    <row r="5141" spans="1:1" x14ac:dyDescent="0.25">
      <c r="A5141">
        <f>'Input Volunteers'!A5144</f>
        <v>0</v>
      </c>
    </row>
    <row r="5142" spans="1:1" x14ac:dyDescent="0.25">
      <c r="A5142">
        <f>'Input Volunteers'!A5145</f>
        <v>0</v>
      </c>
    </row>
    <row r="5143" spans="1:1" x14ac:dyDescent="0.25">
      <c r="A5143">
        <f>'Input Volunteers'!A5146</f>
        <v>0</v>
      </c>
    </row>
    <row r="5144" spans="1:1" x14ac:dyDescent="0.25">
      <c r="A5144">
        <f>'Input Volunteers'!A5147</f>
        <v>0</v>
      </c>
    </row>
    <row r="5145" spans="1:1" x14ac:dyDescent="0.25">
      <c r="A5145">
        <f>'Input Volunteers'!A5148</f>
        <v>0</v>
      </c>
    </row>
    <row r="5146" spans="1:1" x14ac:dyDescent="0.25">
      <c r="A5146">
        <f>'Input Volunteers'!A5149</f>
        <v>0</v>
      </c>
    </row>
    <row r="5147" spans="1:1" x14ac:dyDescent="0.25">
      <c r="A5147">
        <f>'Input Volunteers'!A5150</f>
        <v>0</v>
      </c>
    </row>
    <row r="5148" spans="1:1" x14ac:dyDescent="0.25">
      <c r="A5148">
        <f>'Input Volunteers'!A5151</f>
        <v>0</v>
      </c>
    </row>
    <row r="5149" spans="1:1" x14ac:dyDescent="0.25">
      <c r="A5149">
        <f>'Input Volunteers'!A5152</f>
        <v>0</v>
      </c>
    </row>
    <row r="5150" spans="1:1" x14ac:dyDescent="0.25">
      <c r="A5150">
        <f>'Input Volunteers'!A5153</f>
        <v>0</v>
      </c>
    </row>
    <row r="5151" spans="1:1" x14ac:dyDescent="0.25">
      <c r="A5151">
        <f>'Input Volunteers'!A5154</f>
        <v>0</v>
      </c>
    </row>
    <row r="5152" spans="1:1" x14ac:dyDescent="0.25">
      <c r="A5152">
        <f>'Input Volunteers'!A5155</f>
        <v>0</v>
      </c>
    </row>
    <row r="5153" spans="1:1" x14ac:dyDescent="0.25">
      <c r="A5153">
        <f>'Input Volunteers'!A5156</f>
        <v>0</v>
      </c>
    </row>
    <row r="5154" spans="1:1" x14ac:dyDescent="0.25">
      <c r="A5154">
        <f>'Input Volunteers'!A5157</f>
        <v>0</v>
      </c>
    </row>
    <row r="5155" spans="1:1" x14ac:dyDescent="0.25">
      <c r="A5155">
        <f>'Input Volunteers'!A5158</f>
        <v>0</v>
      </c>
    </row>
    <row r="5156" spans="1:1" x14ac:dyDescent="0.25">
      <c r="A5156">
        <f>'Input Volunteers'!A5159</f>
        <v>0</v>
      </c>
    </row>
    <row r="5157" spans="1:1" x14ac:dyDescent="0.25">
      <c r="A5157">
        <f>'Input Volunteers'!A5160</f>
        <v>0</v>
      </c>
    </row>
    <row r="5158" spans="1:1" x14ac:dyDescent="0.25">
      <c r="A5158">
        <f>'Input Volunteers'!A5161</f>
        <v>0</v>
      </c>
    </row>
    <row r="5159" spans="1:1" x14ac:dyDescent="0.25">
      <c r="A5159">
        <f>'Input Volunteers'!A5162</f>
        <v>0</v>
      </c>
    </row>
    <row r="5160" spans="1:1" x14ac:dyDescent="0.25">
      <c r="A5160">
        <f>'Input Volunteers'!A5163</f>
        <v>0</v>
      </c>
    </row>
    <row r="5161" spans="1:1" x14ac:dyDescent="0.25">
      <c r="A5161">
        <f>'Input Volunteers'!A5164</f>
        <v>0</v>
      </c>
    </row>
    <row r="5162" spans="1:1" x14ac:dyDescent="0.25">
      <c r="A5162">
        <f>'Input Volunteers'!A5165</f>
        <v>0</v>
      </c>
    </row>
    <row r="5163" spans="1:1" x14ac:dyDescent="0.25">
      <c r="A5163">
        <f>'Input Volunteers'!A5166</f>
        <v>0</v>
      </c>
    </row>
    <row r="5164" spans="1:1" x14ac:dyDescent="0.25">
      <c r="A5164">
        <f>'Input Volunteers'!A5167</f>
        <v>0</v>
      </c>
    </row>
    <row r="5165" spans="1:1" x14ac:dyDescent="0.25">
      <c r="A5165">
        <f>'Input Volunteers'!A5168</f>
        <v>0</v>
      </c>
    </row>
    <row r="5166" spans="1:1" x14ac:dyDescent="0.25">
      <c r="A5166">
        <f>'Input Volunteers'!A5169</f>
        <v>0</v>
      </c>
    </row>
    <row r="5167" spans="1:1" x14ac:dyDescent="0.25">
      <c r="A5167">
        <f>'Input Volunteers'!A5170</f>
        <v>0</v>
      </c>
    </row>
    <row r="5168" spans="1:1" x14ac:dyDescent="0.25">
      <c r="A5168">
        <f>'Input Volunteers'!A5171</f>
        <v>0</v>
      </c>
    </row>
    <row r="5169" spans="1:1" x14ac:dyDescent="0.25">
      <c r="A5169">
        <f>'Input Volunteers'!A5172</f>
        <v>0</v>
      </c>
    </row>
    <row r="5170" spans="1:1" x14ac:dyDescent="0.25">
      <c r="A5170">
        <f>'Input Volunteers'!A5173</f>
        <v>0</v>
      </c>
    </row>
    <row r="5171" spans="1:1" x14ac:dyDescent="0.25">
      <c r="A5171">
        <f>'Input Volunteers'!A5174</f>
        <v>0</v>
      </c>
    </row>
    <row r="5172" spans="1:1" x14ac:dyDescent="0.25">
      <c r="A5172">
        <f>'Input Volunteers'!A5175</f>
        <v>0</v>
      </c>
    </row>
    <row r="5173" spans="1:1" x14ac:dyDescent="0.25">
      <c r="A5173">
        <f>'Input Volunteers'!A5176</f>
        <v>0</v>
      </c>
    </row>
    <row r="5174" spans="1:1" x14ac:dyDescent="0.25">
      <c r="A5174">
        <f>'Input Volunteers'!A5177</f>
        <v>0</v>
      </c>
    </row>
    <row r="5175" spans="1:1" x14ac:dyDescent="0.25">
      <c r="A5175">
        <f>'Input Volunteers'!A5178</f>
        <v>0</v>
      </c>
    </row>
    <row r="5176" spans="1:1" x14ac:dyDescent="0.25">
      <c r="A5176">
        <f>'Input Volunteers'!A5179</f>
        <v>0</v>
      </c>
    </row>
    <row r="5177" spans="1:1" x14ac:dyDescent="0.25">
      <c r="A5177">
        <f>'Input Volunteers'!A5180</f>
        <v>0</v>
      </c>
    </row>
    <row r="5178" spans="1:1" x14ac:dyDescent="0.25">
      <c r="A5178">
        <f>'Input Volunteers'!A5181</f>
        <v>0</v>
      </c>
    </row>
    <row r="5179" spans="1:1" x14ac:dyDescent="0.25">
      <c r="A5179">
        <f>'Input Volunteers'!A5182</f>
        <v>0</v>
      </c>
    </row>
    <row r="5180" spans="1:1" x14ac:dyDescent="0.25">
      <c r="A5180">
        <f>'Input Volunteers'!A5183</f>
        <v>0</v>
      </c>
    </row>
    <row r="5181" spans="1:1" x14ac:dyDescent="0.25">
      <c r="A5181">
        <f>'Input Volunteers'!A5184</f>
        <v>0</v>
      </c>
    </row>
    <row r="5182" spans="1:1" x14ac:dyDescent="0.25">
      <c r="A5182">
        <f>'Input Volunteers'!A5185</f>
        <v>0</v>
      </c>
    </row>
    <row r="5183" spans="1:1" x14ac:dyDescent="0.25">
      <c r="A5183">
        <f>'Input Volunteers'!A5186</f>
        <v>0</v>
      </c>
    </row>
    <row r="5184" spans="1:1" x14ac:dyDescent="0.25">
      <c r="A5184">
        <f>'Input Volunteers'!A5187</f>
        <v>0</v>
      </c>
    </row>
    <row r="5185" spans="1:1" x14ac:dyDescent="0.25">
      <c r="A5185">
        <f>'Input Volunteers'!A5188</f>
        <v>0</v>
      </c>
    </row>
    <row r="5186" spans="1:1" x14ac:dyDescent="0.25">
      <c r="A5186">
        <f>'Input Volunteers'!A5189</f>
        <v>0</v>
      </c>
    </row>
    <row r="5187" spans="1:1" x14ac:dyDescent="0.25">
      <c r="A5187">
        <f>'Input Volunteers'!A5190</f>
        <v>0</v>
      </c>
    </row>
    <row r="5188" spans="1:1" x14ac:dyDescent="0.25">
      <c r="A5188">
        <f>'Input Volunteers'!A5191</f>
        <v>0</v>
      </c>
    </row>
    <row r="5189" spans="1:1" x14ac:dyDescent="0.25">
      <c r="A5189">
        <f>'Input Volunteers'!A5192</f>
        <v>0</v>
      </c>
    </row>
    <row r="5190" spans="1:1" x14ac:dyDescent="0.25">
      <c r="A5190">
        <f>'Input Volunteers'!A5193</f>
        <v>0</v>
      </c>
    </row>
    <row r="5191" spans="1:1" x14ac:dyDescent="0.25">
      <c r="A5191">
        <f>'Input Volunteers'!A5194</f>
        <v>0</v>
      </c>
    </row>
    <row r="5192" spans="1:1" x14ac:dyDescent="0.25">
      <c r="A5192">
        <f>'Input Volunteers'!A5195</f>
        <v>0</v>
      </c>
    </row>
    <row r="5193" spans="1:1" x14ac:dyDescent="0.25">
      <c r="A5193">
        <f>'Input Volunteers'!A5196</f>
        <v>0</v>
      </c>
    </row>
    <row r="5194" spans="1:1" x14ac:dyDescent="0.25">
      <c r="A5194">
        <f>'Input Volunteers'!A5197</f>
        <v>0</v>
      </c>
    </row>
    <row r="5195" spans="1:1" x14ac:dyDescent="0.25">
      <c r="A5195">
        <f>'Input Volunteers'!A5198</f>
        <v>0</v>
      </c>
    </row>
    <row r="5196" spans="1:1" x14ac:dyDescent="0.25">
      <c r="A5196">
        <f>'Input Volunteers'!A5199</f>
        <v>0</v>
      </c>
    </row>
    <row r="5197" spans="1:1" x14ac:dyDescent="0.25">
      <c r="A5197">
        <f>'Input Volunteers'!A5200</f>
        <v>0</v>
      </c>
    </row>
    <row r="5198" spans="1:1" x14ac:dyDescent="0.25">
      <c r="A5198">
        <f>'Input Volunteers'!A5201</f>
        <v>0</v>
      </c>
    </row>
    <row r="5199" spans="1:1" x14ac:dyDescent="0.25">
      <c r="A5199">
        <f>'Input Volunteers'!A5202</f>
        <v>0</v>
      </c>
    </row>
    <row r="5200" spans="1:1" x14ac:dyDescent="0.25">
      <c r="A5200">
        <f>'Input Volunteers'!A5203</f>
        <v>0</v>
      </c>
    </row>
    <row r="5201" spans="1:1" x14ac:dyDescent="0.25">
      <c r="A5201">
        <f>'Input Volunteers'!A5204</f>
        <v>0</v>
      </c>
    </row>
    <row r="5202" spans="1:1" x14ac:dyDescent="0.25">
      <c r="A5202">
        <f>'Input Volunteers'!A5205</f>
        <v>0</v>
      </c>
    </row>
    <row r="5203" spans="1:1" x14ac:dyDescent="0.25">
      <c r="A5203">
        <f>'Input Volunteers'!A5206</f>
        <v>0</v>
      </c>
    </row>
    <row r="5204" spans="1:1" x14ac:dyDescent="0.25">
      <c r="A5204">
        <f>'Input Volunteers'!A5207</f>
        <v>0</v>
      </c>
    </row>
    <row r="5205" spans="1:1" x14ac:dyDescent="0.25">
      <c r="A5205">
        <f>'Input Volunteers'!A5208</f>
        <v>0</v>
      </c>
    </row>
    <row r="5206" spans="1:1" x14ac:dyDescent="0.25">
      <c r="A5206">
        <f>'Input Volunteers'!A5209</f>
        <v>0</v>
      </c>
    </row>
    <row r="5207" spans="1:1" x14ac:dyDescent="0.25">
      <c r="A5207">
        <f>'Input Volunteers'!A5210</f>
        <v>0</v>
      </c>
    </row>
    <row r="5208" spans="1:1" x14ac:dyDescent="0.25">
      <c r="A5208">
        <f>'Input Volunteers'!A5211</f>
        <v>0</v>
      </c>
    </row>
    <row r="5209" spans="1:1" x14ac:dyDescent="0.25">
      <c r="A5209">
        <f>'Input Volunteers'!A5212</f>
        <v>0</v>
      </c>
    </row>
    <row r="5210" spans="1:1" x14ac:dyDescent="0.25">
      <c r="A5210">
        <f>'Input Volunteers'!A5213</f>
        <v>0</v>
      </c>
    </row>
    <row r="5211" spans="1:1" x14ac:dyDescent="0.25">
      <c r="A5211">
        <f>'Input Volunteers'!A5214</f>
        <v>0</v>
      </c>
    </row>
    <row r="5212" spans="1:1" x14ac:dyDescent="0.25">
      <c r="A5212">
        <f>'Input Volunteers'!A5215</f>
        <v>0</v>
      </c>
    </row>
    <row r="5213" spans="1:1" x14ac:dyDescent="0.25">
      <c r="A5213">
        <f>'Input Volunteers'!A5216</f>
        <v>0</v>
      </c>
    </row>
    <row r="5214" spans="1:1" x14ac:dyDescent="0.25">
      <c r="A5214">
        <f>'Input Volunteers'!A5217</f>
        <v>0</v>
      </c>
    </row>
    <row r="5215" spans="1:1" x14ac:dyDescent="0.25">
      <c r="A5215">
        <f>'Input Volunteers'!A5218</f>
        <v>0</v>
      </c>
    </row>
    <row r="5216" spans="1:1" x14ac:dyDescent="0.25">
      <c r="A5216">
        <f>'Input Volunteers'!A5219</f>
        <v>0</v>
      </c>
    </row>
    <row r="5217" spans="1:1" x14ac:dyDescent="0.25">
      <c r="A5217">
        <f>'Input Volunteers'!A5220</f>
        <v>0</v>
      </c>
    </row>
    <row r="5218" spans="1:1" x14ac:dyDescent="0.25">
      <c r="A5218">
        <f>'Input Volunteers'!A5221</f>
        <v>0</v>
      </c>
    </row>
    <row r="5219" spans="1:1" x14ac:dyDescent="0.25">
      <c r="A5219">
        <f>'Input Volunteers'!A5222</f>
        <v>0</v>
      </c>
    </row>
    <row r="5220" spans="1:1" x14ac:dyDescent="0.25">
      <c r="A5220">
        <f>'Input Volunteers'!A5223</f>
        <v>0</v>
      </c>
    </row>
    <row r="5221" spans="1:1" x14ac:dyDescent="0.25">
      <c r="A5221">
        <f>'Input Volunteers'!A5224</f>
        <v>0</v>
      </c>
    </row>
    <row r="5222" spans="1:1" x14ac:dyDescent="0.25">
      <c r="A5222">
        <f>'Input Volunteers'!A5225</f>
        <v>0</v>
      </c>
    </row>
    <row r="5223" spans="1:1" x14ac:dyDescent="0.25">
      <c r="A5223">
        <f>'Input Volunteers'!A5226</f>
        <v>0</v>
      </c>
    </row>
    <row r="5224" spans="1:1" x14ac:dyDescent="0.25">
      <c r="A5224">
        <f>'Input Volunteers'!A5227</f>
        <v>0</v>
      </c>
    </row>
    <row r="5225" spans="1:1" x14ac:dyDescent="0.25">
      <c r="A5225">
        <f>'Input Volunteers'!A5228</f>
        <v>0</v>
      </c>
    </row>
    <row r="5226" spans="1:1" x14ac:dyDescent="0.25">
      <c r="A5226">
        <f>'Input Volunteers'!A5229</f>
        <v>0</v>
      </c>
    </row>
    <row r="5227" spans="1:1" x14ac:dyDescent="0.25">
      <c r="A5227">
        <f>'Input Volunteers'!A5230</f>
        <v>0</v>
      </c>
    </row>
    <row r="5228" spans="1:1" x14ac:dyDescent="0.25">
      <c r="A5228">
        <f>'Input Volunteers'!A5231</f>
        <v>0</v>
      </c>
    </row>
    <row r="5229" spans="1:1" x14ac:dyDescent="0.25">
      <c r="A5229">
        <f>'Input Volunteers'!A5232</f>
        <v>0</v>
      </c>
    </row>
    <row r="5230" spans="1:1" x14ac:dyDescent="0.25">
      <c r="A5230">
        <f>'Input Volunteers'!A5233</f>
        <v>0</v>
      </c>
    </row>
    <row r="5231" spans="1:1" x14ac:dyDescent="0.25">
      <c r="A5231">
        <f>'Input Volunteers'!A5234</f>
        <v>0</v>
      </c>
    </row>
    <row r="5232" spans="1:1" x14ac:dyDescent="0.25">
      <c r="A5232">
        <f>'Input Volunteers'!A5235</f>
        <v>0</v>
      </c>
    </row>
    <row r="5233" spans="1:1" x14ac:dyDescent="0.25">
      <c r="A5233">
        <f>'Input Volunteers'!A5236</f>
        <v>0</v>
      </c>
    </row>
    <row r="5234" spans="1:1" x14ac:dyDescent="0.25">
      <c r="A5234">
        <f>'Input Volunteers'!A5237</f>
        <v>0</v>
      </c>
    </row>
    <row r="5235" spans="1:1" x14ac:dyDescent="0.25">
      <c r="A5235">
        <f>'Input Volunteers'!A5238</f>
        <v>0</v>
      </c>
    </row>
    <row r="5236" spans="1:1" x14ac:dyDescent="0.25">
      <c r="A5236">
        <f>'Input Volunteers'!A5239</f>
        <v>0</v>
      </c>
    </row>
    <row r="5237" spans="1:1" x14ac:dyDescent="0.25">
      <c r="A5237">
        <f>'Input Volunteers'!A5240</f>
        <v>0</v>
      </c>
    </row>
    <row r="5238" spans="1:1" x14ac:dyDescent="0.25">
      <c r="A5238">
        <f>'Input Volunteers'!A5241</f>
        <v>0</v>
      </c>
    </row>
    <row r="5239" spans="1:1" x14ac:dyDescent="0.25">
      <c r="A5239">
        <f>'Input Volunteers'!A5242</f>
        <v>0</v>
      </c>
    </row>
    <row r="5240" spans="1:1" x14ac:dyDescent="0.25">
      <c r="A5240">
        <f>'Input Volunteers'!A5243</f>
        <v>0</v>
      </c>
    </row>
    <row r="5241" spans="1:1" x14ac:dyDescent="0.25">
      <c r="A5241">
        <f>'Input Volunteers'!A5244</f>
        <v>0</v>
      </c>
    </row>
    <row r="5242" spans="1:1" x14ac:dyDescent="0.25">
      <c r="A5242">
        <f>'Input Volunteers'!A5245</f>
        <v>0</v>
      </c>
    </row>
    <row r="5243" spans="1:1" x14ac:dyDescent="0.25">
      <c r="A5243">
        <f>'Input Volunteers'!A5246</f>
        <v>0</v>
      </c>
    </row>
    <row r="5244" spans="1:1" x14ac:dyDescent="0.25">
      <c r="A5244">
        <f>'Input Volunteers'!A5247</f>
        <v>0</v>
      </c>
    </row>
    <row r="5245" spans="1:1" x14ac:dyDescent="0.25">
      <c r="A5245">
        <f>'Input Volunteers'!A5248</f>
        <v>0</v>
      </c>
    </row>
    <row r="5246" spans="1:1" x14ac:dyDescent="0.25">
      <c r="A5246">
        <f>'Input Volunteers'!A5249</f>
        <v>0</v>
      </c>
    </row>
    <row r="5247" spans="1:1" x14ac:dyDescent="0.25">
      <c r="A5247">
        <f>'Input Volunteers'!A5250</f>
        <v>0</v>
      </c>
    </row>
    <row r="5248" spans="1:1" x14ac:dyDescent="0.25">
      <c r="A5248">
        <f>'Input Volunteers'!A5251</f>
        <v>0</v>
      </c>
    </row>
    <row r="5249" spans="1:1" x14ac:dyDescent="0.25">
      <c r="A5249">
        <f>'Input Volunteers'!A5252</f>
        <v>0</v>
      </c>
    </row>
    <row r="5250" spans="1:1" x14ac:dyDescent="0.25">
      <c r="A5250">
        <f>'Input Volunteers'!A5253</f>
        <v>0</v>
      </c>
    </row>
    <row r="5251" spans="1:1" x14ac:dyDescent="0.25">
      <c r="A5251">
        <f>'Input Volunteers'!A5254</f>
        <v>0</v>
      </c>
    </row>
    <row r="5252" spans="1:1" x14ac:dyDescent="0.25">
      <c r="A5252">
        <f>'Input Volunteers'!A5255</f>
        <v>0</v>
      </c>
    </row>
    <row r="5253" spans="1:1" x14ac:dyDescent="0.25">
      <c r="A5253">
        <f>'Input Volunteers'!A5256</f>
        <v>0</v>
      </c>
    </row>
    <row r="5254" spans="1:1" x14ac:dyDescent="0.25">
      <c r="A5254">
        <f>'Input Volunteers'!A5257</f>
        <v>0</v>
      </c>
    </row>
    <row r="5255" spans="1:1" x14ac:dyDescent="0.25">
      <c r="A5255">
        <f>'Input Volunteers'!A5258</f>
        <v>0</v>
      </c>
    </row>
    <row r="5256" spans="1:1" x14ac:dyDescent="0.25">
      <c r="A5256">
        <f>'Input Volunteers'!A5259</f>
        <v>0</v>
      </c>
    </row>
    <row r="5257" spans="1:1" x14ac:dyDescent="0.25">
      <c r="A5257">
        <f>'Input Volunteers'!A5260</f>
        <v>0</v>
      </c>
    </row>
    <row r="5258" spans="1:1" x14ac:dyDescent="0.25">
      <c r="A5258">
        <f>'Input Volunteers'!A5261</f>
        <v>0</v>
      </c>
    </row>
    <row r="5259" spans="1:1" x14ac:dyDescent="0.25">
      <c r="A5259">
        <f>'Input Volunteers'!A5262</f>
        <v>0</v>
      </c>
    </row>
    <row r="5260" spans="1:1" x14ac:dyDescent="0.25">
      <c r="A5260">
        <f>'Input Volunteers'!A5263</f>
        <v>0</v>
      </c>
    </row>
    <row r="5261" spans="1:1" x14ac:dyDescent="0.25">
      <c r="A5261">
        <f>'Input Volunteers'!A5264</f>
        <v>0</v>
      </c>
    </row>
    <row r="5262" spans="1:1" x14ac:dyDescent="0.25">
      <c r="A5262">
        <f>'Input Volunteers'!A5265</f>
        <v>0</v>
      </c>
    </row>
    <row r="5263" spans="1:1" x14ac:dyDescent="0.25">
      <c r="A5263">
        <f>'Input Volunteers'!A5266</f>
        <v>0</v>
      </c>
    </row>
    <row r="5264" spans="1:1" x14ac:dyDescent="0.25">
      <c r="A5264">
        <f>'Input Volunteers'!A5267</f>
        <v>0</v>
      </c>
    </row>
    <row r="5265" spans="1:1" x14ac:dyDescent="0.25">
      <c r="A5265">
        <f>'Input Volunteers'!A5268</f>
        <v>0</v>
      </c>
    </row>
    <row r="5266" spans="1:1" x14ac:dyDescent="0.25">
      <c r="A5266">
        <f>'Input Volunteers'!A5269</f>
        <v>0</v>
      </c>
    </row>
    <row r="5267" spans="1:1" x14ac:dyDescent="0.25">
      <c r="A5267">
        <f>'Input Volunteers'!A5270</f>
        <v>0</v>
      </c>
    </row>
    <row r="5268" spans="1:1" x14ac:dyDescent="0.25">
      <c r="A5268">
        <f>'Input Volunteers'!A5271</f>
        <v>0</v>
      </c>
    </row>
    <row r="5269" spans="1:1" x14ac:dyDescent="0.25">
      <c r="A5269">
        <f>'Input Volunteers'!A5272</f>
        <v>0</v>
      </c>
    </row>
    <row r="5270" spans="1:1" x14ac:dyDescent="0.25">
      <c r="A5270">
        <f>'Input Volunteers'!A5273</f>
        <v>0</v>
      </c>
    </row>
    <row r="5271" spans="1:1" x14ac:dyDescent="0.25">
      <c r="A5271">
        <f>'Input Volunteers'!A5274</f>
        <v>0</v>
      </c>
    </row>
    <row r="5272" spans="1:1" x14ac:dyDescent="0.25">
      <c r="A5272">
        <f>'Input Volunteers'!A5275</f>
        <v>0</v>
      </c>
    </row>
    <row r="5273" spans="1:1" x14ac:dyDescent="0.25">
      <c r="A5273">
        <f>'Input Volunteers'!A5276</f>
        <v>0</v>
      </c>
    </row>
    <row r="5274" spans="1:1" x14ac:dyDescent="0.25">
      <c r="A5274">
        <f>'Input Volunteers'!A5277</f>
        <v>0</v>
      </c>
    </row>
    <row r="5275" spans="1:1" x14ac:dyDescent="0.25">
      <c r="A5275">
        <f>'Input Volunteers'!A5278</f>
        <v>0</v>
      </c>
    </row>
    <row r="5276" spans="1:1" x14ac:dyDescent="0.25">
      <c r="A5276">
        <f>'Input Volunteers'!A5279</f>
        <v>0</v>
      </c>
    </row>
    <row r="5277" spans="1:1" x14ac:dyDescent="0.25">
      <c r="A5277">
        <f>'Input Volunteers'!A5280</f>
        <v>0</v>
      </c>
    </row>
    <row r="5278" spans="1:1" x14ac:dyDescent="0.25">
      <c r="A5278">
        <f>'Input Volunteers'!A5281</f>
        <v>0</v>
      </c>
    </row>
    <row r="5279" spans="1:1" x14ac:dyDescent="0.25">
      <c r="A5279">
        <f>'Input Volunteers'!A5282</f>
        <v>0</v>
      </c>
    </row>
    <row r="5280" spans="1:1" x14ac:dyDescent="0.25">
      <c r="A5280">
        <f>'Input Volunteers'!A5283</f>
        <v>0</v>
      </c>
    </row>
    <row r="5281" spans="1:1" x14ac:dyDescent="0.25">
      <c r="A5281">
        <f>'Input Volunteers'!A5284</f>
        <v>0</v>
      </c>
    </row>
    <row r="5282" spans="1:1" x14ac:dyDescent="0.25">
      <c r="A5282">
        <f>'Input Volunteers'!A5285</f>
        <v>0</v>
      </c>
    </row>
    <row r="5283" spans="1:1" x14ac:dyDescent="0.25">
      <c r="A5283">
        <f>'Input Volunteers'!A5286</f>
        <v>0</v>
      </c>
    </row>
    <row r="5284" spans="1:1" x14ac:dyDescent="0.25">
      <c r="A5284">
        <f>'Input Volunteers'!A5287</f>
        <v>0</v>
      </c>
    </row>
    <row r="5285" spans="1:1" x14ac:dyDescent="0.25">
      <c r="A5285">
        <f>'Input Volunteers'!A5288</f>
        <v>0</v>
      </c>
    </row>
    <row r="5286" spans="1:1" x14ac:dyDescent="0.25">
      <c r="A5286">
        <f>'Input Volunteers'!A5289</f>
        <v>0</v>
      </c>
    </row>
    <row r="5287" spans="1:1" x14ac:dyDescent="0.25">
      <c r="A5287">
        <f>'Input Volunteers'!A5290</f>
        <v>0</v>
      </c>
    </row>
    <row r="5288" spans="1:1" x14ac:dyDescent="0.25">
      <c r="A5288">
        <f>'Input Volunteers'!A5291</f>
        <v>0</v>
      </c>
    </row>
    <row r="5289" spans="1:1" x14ac:dyDescent="0.25">
      <c r="A5289">
        <f>'Input Volunteers'!A5292</f>
        <v>0</v>
      </c>
    </row>
    <row r="5290" spans="1:1" x14ac:dyDescent="0.25">
      <c r="A5290">
        <f>'Input Volunteers'!A5293</f>
        <v>0</v>
      </c>
    </row>
    <row r="5291" spans="1:1" x14ac:dyDescent="0.25">
      <c r="A5291">
        <f>'Input Volunteers'!A5294</f>
        <v>0</v>
      </c>
    </row>
    <row r="5292" spans="1:1" x14ac:dyDescent="0.25">
      <c r="A5292">
        <f>'Input Volunteers'!A5295</f>
        <v>0</v>
      </c>
    </row>
    <row r="5293" spans="1:1" x14ac:dyDescent="0.25">
      <c r="A5293">
        <f>'Input Volunteers'!A5296</f>
        <v>0</v>
      </c>
    </row>
    <row r="5294" spans="1:1" x14ac:dyDescent="0.25">
      <c r="A5294">
        <f>'Input Volunteers'!A5297</f>
        <v>0</v>
      </c>
    </row>
    <row r="5295" spans="1:1" x14ac:dyDescent="0.25">
      <c r="A5295">
        <f>'Input Volunteers'!A5298</f>
        <v>0</v>
      </c>
    </row>
    <row r="5296" spans="1:1" x14ac:dyDescent="0.25">
      <c r="A5296">
        <f>'Input Volunteers'!A5299</f>
        <v>0</v>
      </c>
    </row>
    <row r="5297" spans="1:1" x14ac:dyDescent="0.25">
      <c r="A5297">
        <f>'Input Volunteers'!A5300</f>
        <v>0</v>
      </c>
    </row>
    <row r="5298" spans="1:1" x14ac:dyDescent="0.25">
      <c r="A5298">
        <f>'Input Volunteers'!A5301</f>
        <v>0</v>
      </c>
    </row>
    <row r="5299" spans="1:1" x14ac:dyDescent="0.25">
      <c r="A5299">
        <f>'Input Volunteers'!A5302</f>
        <v>0</v>
      </c>
    </row>
    <row r="5300" spans="1:1" x14ac:dyDescent="0.25">
      <c r="A5300">
        <f>'Input Volunteers'!A5303</f>
        <v>0</v>
      </c>
    </row>
    <row r="5301" spans="1:1" x14ac:dyDescent="0.25">
      <c r="A5301">
        <f>'Input Volunteers'!A5304</f>
        <v>0</v>
      </c>
    </row>
    <row r="5302" spans="1:1" x14ac:dyDescent="0.25">
      <c r="A5302">
        <f>'Input Volunteers'!A5305</f>
        <v>0</v>
      </c>
    </row>
    <row r="5303" spans="1:1" x14ac:dyDescent="0.25">
      <c r="A5303">
        <f>'Input Volunteers'!A5306</f>
        <v>0</v>
      </c>
    </row>
    <row r="5304" spans="1:1" x14ac:dyDescent="0.25">
      <c r="A5304">
        <f>'Input Volunteers'!A5307</f>
        <v>0</v>
      </c>
    </row>
    <row r="5305" spans="1:1" x14ac:dyDescent="0.25">
      <c r="A5305">
        <f>'Input Volunteers'!A5308</f>
        <v>0</v>
      </c>
    </row>
    <row r="5306" spans="1:1" x14ac:dyDescent="0.25">
      <c r="A5306">
        <f>'Input Volunteers'!A5309</f>
        <v>0</v>
      </c>
    </row>
    <row r="5307" spans="1:1" x14ac:dyDescent="0.25">
      <c r="A5307">
        <f>'Input Volunteers'!A5310</f>
        <v>0</v>
      </c>
    </row>
    <row r="5308" spans="1:1" x14ac:dyDescent="0.25">
      <c r="A5308">
        <f>'Input Volunteers'!A5311</f>
        <v>0</v>
      </c>
    </row>
    <row r="5309" spans="1:1" x14ac:dyDescent="0.25">
      <c r="A5309">
        <f>'Input Volunteers'!A5312</f>
        <v>0</v>
      </c>
    </row>
    <row r="5310" spans="1:1" x14ac:dyDescent="0.25">
      <c r="A5310">
        <f>'Input Volunteers'!A5313</f>
        <v>0</v>
      </c>
    </row>
    <row r="5311" spans="1:1" x14ac:dyDescent="0.25">
      <c r="A5311">
        <f>'Input Volunteers'!A5314</f>
        <v>0</v>
      </c>
    </row>
    <row r="5312" spans="1:1" x14ac:dyDescent="0.25">
      <c r="A5312">
        <f>'Input Volunteers'!A5315</f>
        <v>0</v>
      </c>
    </row>
    <row r="5313" spans="1:1" x14ac:dyDescent="0.25">
      <c r="A5313">
        <f>'Input Volunteers'!A5316</f>
        <v>0</v>
      </c>
    </row>
    <row r="5314" spans="1:1" x14ac:dyDescent="0.25">
      <c r="A5314">
        <f>'Input Volunteers'!A5317</f>
        <v>0</v>
      </c>
    </row>
    <row r="5315" spans="1:1" x14ac:dyDescent="0.25">
      <c r="A5315">
        <f>'Input Volunteers'!A5318</f>
        <v>0</v>
      </c>
    </row>
    <row r="5316" spans="1:1" x14ac:dyDescent="0.25">
      <c r="A5316">
        <f>'Input Volunteers'!A5319</f>
        <v>0</v>
      </c>
    </row>
    <row r="5317" spans="1:1" x14ac:dyDescent="0.25">
      <c r="A5317">
        <f>'Input Volunteers'!A5320</f>
        <v>0</v>
      </c>
    </row>
    <row r="5318" spans="1:1" x14ac:dyDescent="0.25">
      <c r="A5318">
        <f>'Input Volunteers'!A5321</f>
        <v>0</v>
      </c>
    </row>
    <row r="5319" spans="1:1" x14ac:dyDescent="0.25">
      <c r="A5319">
        <f>'Input Volunteers'!A5322</f>
        <v>0</v>
      </c>
    </row>
    <row r="5320" spans="1:1" x14ac:dyDescent="0.25">
      <c r="A5320">
        <f>'Input Volunteers'!A5323</f>
        <v>0</v>
      </c>
    </row>
    <row r="5321" spans="1:1" x14ac:dyDescent="0.25">
      <c r="A5321">
        <f>'Input Volunteers'!A5324</f>
        <v>0</v>
      </c>
    </row>
    <row r="5322" spans="1:1" x14ac:dyDescent="0.25">
      <c r="A5322">
        <f>'Input Volunteers'!A5325</f>
        <v>0</v>
      </c>
    </row>
    <row r="5323" spans="1:1" x14ac:dyDescent="0.25">
      <c r="A5323">
        <f>'Input Volunteers'!A5326</f>
        <v>0</v>
      </c>
    </row>
    <row r="5324" spans="1:1" x14ac:dyDescent="0.25">
      <c r="A5324">
        <f>'Input Volunteers'!A5327</f>
        <v>0</v>
      </c>
    </row>
    <row r="5325" spans="1:1" x14ac:dyDescent="0.25">
      <c r="A5325">
        <f>'Input Volunteers'!A5328</f>
        <v>0</v>
      </c>
    </row>
    <row r="5326" spans="1:1" x14ac:dyDescent="0.25">
      <c r="A5326">
        <f>'Input Volunteers'!A5329</f>
        <v>0</v>
      </c>
    </row>
    <row r="5327" spans="1:1" x14ac:dyDescent="0.25">
      <c r="A5327">
        <f>'Input Volunteers'!A5330</f>
        <v>0</v>
      </c>
    </row>
    <row r="5328" spans="1:1" x14ac:dyDescent="0.25">
      <c r="A5328">
        <f>'Input Volunteers'!A5331</f>
        <v>0</v>
      </c>
    </row>
    <row r="5329" spans="1:1" x14ac:dyDescent="0.25">
      <c r="A5329">
        <f>'Input Volunteers'!A5332</f>
        <v>0</v>
      </c>
    </row>
    <row r="5330" spans="1:1" x14ac:dyDescent="0.25">
      <c r="A5330">
        <f>'Input Volunteers'!A5333</f>
        <v>0</v>
      </c>
    </row>
    <row r="5331" spans="1:1" x14ac:dyDescent="0.25">
      <c r="A5331">
        <f>'Input Volunteers'!A5334</f>
        <v>0</v>
      </c>
    </row>
    <row r="5332" spans="1:1" x14ac:dyDescent="0.25">
      <c r="A5332">
        <f>'Input Volunteers'!A5335</f>
        <v>0</v>
      </c>
    </row>
    <row r="5333" spans="1:1" x14ac:dyDescent="0.25">
      <c r="A5333">
        <f>'Input Volunteers'!A5336</f>
        <v>0</v>
      </c>
    </row>
    <row r="5334" spans="1:1" x14ac:dyDescent="0.25">
      <c r="A5334">
        <f>'Input Volunteers'!A5337</f>
        <v>0</v>
      </c>
    </row>
    <row r="5335" spans="1:1" x14ac:dyDescent="0.25">
      <c r="A5335">
        <f>'Input Volunteers'!A5338</f>
        <v>0</v>
      </c>
    </row>
    <row r="5336" spans="1:1" x14ac:dyDescent="0.25">
      <c r="A5336">
        <f>'Input Volunteers'!A5339</f>
        <v>0</v>
      </c>
    </row>
    <row r="5337" spans="1:1" x14ac:dyDescent="0.25">
      <c r="A5337">
        <f>'Input Volunteers'!A5340</f>
        <v>0</v>
      </c>
    </row>
    <row r="5338" spans="1:1" x14ac:dyDescent="0.25">
      <c r="A5338">
        <f>'Input Volunteers'!A5341</f>
        <v>0</v>
      </c>
    </row>
    <row r="5339" spans="1:1" x14ac:dyDescent="0.25">
      <c r="A5339">
        <f>'Input Volunteers'!A5342</f>
        <v>0</v>
      </c>
    </row>
    <row r="5340" spans="1:1" x14ac:dyDescent="0.25">
      <c r="A5340">
        <f>'Input Volunteers'!A5343</f>
        <v>0</v>
      </c>
    </row>
    <row r="5341" spans="1:1" x14ac:dyDescent="0.25">
      <c r="A5341">
        <f>'Input Volunteers'!A5344</f>
        <v>0</v>
      </c>
    </row>
    <row r="5342" spans="1:1" x14ac:dyDescent="0.25">
      <c r="A5342">
        <f>'Input Volunteers'!A5345</f>
        <v>0</v>
      </c>
    </row>
    <row r="5343" spans="1:1" x14ac:dyDescent="0.25">
      <c r="A5343">
        <f>'Input Volunteers'!A5346</f>
        <v>0</v>
      </c>
    </row>
    <row r="5344" spans="1:1" x14ac:dyDescent="0.25">
      <c r="A5344">
        <f>'Input Volunteers'!A5347</f>
        <v>0</v>
      </c>
    </row>
    <row r="5345" spans="1:1" x14ac:dyDescent="0.25">
      <c r="A5345">
        <f>'Input Volunteers'!A5348</f>
        <v>0</v>
      </c>
    </row>
    <row r="5346" spans="1:1" x14ac:dyDescent="0.25">
      <c r="A5346">
        <f>'Input Volunteers'!A5349</f>
        <v>0</v>
      </c>
    </row>
    <row r="5347" spans="1:1" x14ac:dyDescent="0.25">
      <c r="A5347">
        <f>'Input Volunteers'!A5350</f>
        <v>0</v>
      </c>
    </row>
    <row r="5348" spans="1:1" x14ac:dyDescent="0.25">
      <c r="A5348">
        <f>'Input Volunteers'!A5351</f>
        <v>0</v>
      </c>
    </row>
    <row r="5349" spans="1:1" x14ac:dyDescent="0.25">
      <c r="A5349">
        <f>'Input Volunteers'!A5352</f>
        <v>0</v>
      </c>
    </row>
    <row r="5350" spans="1:1" x14ac:dyDescent="0.25">
      <c r="A5350">
        <f>'Input Volunteers'!A5353</f>
        <v>0</v>
      </c>
    </row>
    <row r="5351" spans="1:1" x14ac:dyDescent="0.25">
      <c r="A5351">
        <f>'Input Volunteers'!A5354</f>
        <v>0</v>
      </c>
    </row>
    <row r="5352" spans="1:1" x14ac:dyDescent="0.25">
      <c r="A5352">
        <f>'Input Volunteers'!A5355</f>
        <v>0</v>
      </c>
    </row>
    <row r="5353" spans="1:1" x14ac:dyDescent="0.25">
      <c r="A5353">
        <f>'Input Volunteers'!A5356</f>
        <v>0</v>
      </c>
    </row>
    <row r="5354" spans="1:1" x14ac:dyDescent="0.25">
      <c r="A5354">
        <f>'Input Volunteers'!A5357</f>
        <v>0</v>
      </c>
    </row>
    <row r="5355" spans="1:1" x14ac:dyDescent="0.25">
      <c r="A5355">
        <f>'Input Volunteers'!A5358</f>
        <v>0</v>
      </c>
    </row>
    <row r="5356" spans="1:1" x14ac:dyDescent="0.25">
      <c r="A5356">
        <f>'Input Volunteers'!A5359</f>
        <v>0</v>
      </c>
    </row>
    <row r="5357" spans="1:1" x14ac:dyDescent="0.25">
      <c r="A5357">
        <f>'Input Volunteers'!A5360</f>
        <v>0</v>
      </c>
    </row>
    <row r="5358" spans="1:1" x14ac:dyDescent="0.25">
      <c r="A5358">
        <f>'Input Volunteers'!A5361</f>
        <v>0</v>
      </c>
    </row>
    <row r="5359" spans="1:1" x14ac:dyDescent="0.25">
      <c r="A5359">
        <f>'Input Volunteers'!A5362</f>
        <v>0</v>
      </c>
    </row>
    <row r="5360" spans="1:1" x14ac:dyDescent="0.25">
      <c r="A5360">
        <f>'Input Volunteers'!A5363</f>
        <v>0</v>
      </c>
    </row>
    <row r="5361" spans="1:1" x14ac:dyDescent="0.25">
      <c r="A5361">
        <f>'Input Volunteers'!A5364</f>
        <v>0</v>
      </c>
    </row>
    <row r="5362" spans="1:1" x14ac:dyDescent="0.25">
      <c r="A5362">
        <f>'Input Volunteers'!A5365</f>
        <v>0</v>
      </c>
    </row>
    <row r="5363" spans="1:1" x14ac:dyDescent="0.25">
      <c r="A5363">
        <f>'Input Volunteers'!A5366</f>
        <v>0</v>
      </c>
    </row>
    <row r="5364" spans="1:1" x14ac:dyDescent="0.25">
      <c r="A5364">
        <f>'Input Volunteers'!A5367</f>
        <v>0</v>
      </c>
    </row>
    <row r="5365" spans="1:1" x14ac:dyDescent="0.25">
      <c r="A5365">
        <f>'Input Volunteers'!A5368</f>
        <v>0</v>
      </c>
    </row>
    <row r="5366" spans="1:1" x14ac:dyDescent="0.25">
      <c r="A5366">
        <f>'Input Volunteers'!A5369</f>
        <v>0</v>
      </c>
    </row>
    <row r="5367" spans="1:1" x14ac:dyDescent="0.25">
      <c r="A5367">
        <f>'Input Volunteers'!A5370</f>
        <v>0</v>
      </c>
    </row>
    <row r="5368" spans="1:1" x14ac:dyDescent="0.25">
      <c r="A5368">
        <f>'Input Volunteers'!A5371</f>
        <v>0</v>
      </c>
    </row>
    <row r="5369" spans="1:1" x14ac:dyDescent="0.25">
      <c r="A5369">
        <f>'Input Volunteers'!A5372</f>
        <v>0</v>
      </c>
    </row>
    <row r="5370" spans="1:1" x14ac:dyDescent="0.25">
      <c r="A5370">
        <f>'Input Volunteers'!A5373</f>
        <v>0</v>
      </c>
    </row>
    <row r="5371" spans="1:1" x14ac:dyDescent="0.25">
      <c r="A5371">
        <f>'Input Volunteers'!A5374</f>
        <v>0</v>
      </c>
    </row>
    <row r="5372" spans="1:1" x14ac:dyDescent="0.25">
      <c r="A5372">
        <f>'Input Volunteers'!A5375</f>
        <v>0</v>
      </c>
    </row>
    <row r="5373" spans="1:1" x14ac:dyDescent="0.25">
      <c r="A5373">
        <f>'Input Volunteers'!A5376</f>
        <v>0</v>
      </c>
    </row>
    <row r="5374" spans="1:1" x14ac:dyDescent="0.25">
      <c r="A5374">
        <f>'Input Volunteers'!A5377</f>
        <v>0</v>
      </c>
    </row>
    <row r="5375" spans="1:1" x14ac:dyDescent="0.25">
      <c r="A5375">
        <f>'Input Volunteers'!A5378</f>
        <v>0</v>
      </c>
    </row>
    <row r="5376" spans="1:1" x14ac:dyDescent="0.25">
      <c r="A5376">
        <f>'Input Volunteers'!A5379</f>
        <v>0</v>
      </c>
    </row>
    <row r="5377" spans="1:1" x14ac:dyDescent="0.25">
      <c r="A5377">
        <f>'Input Volunteers'!A5380</f>
        <v>0</v>
      </c>
    </row>
    <row r="5378" spans="1:1" x14ac:dyDescent="0.25">
      <c r="A5378">
        <f>'Input Volunteers'!A5381</f>
        <v>0</v>
      </c>
    </row>
    <row r="5379" spans="1:1" x14ac:dyDescent="0.25">
      <c r="A5379">
        <f>'Input Volunteers'!A5382</f>
        <v>0</v>
      </c>
    </row>
    <row r="5380" spans="1:1" x14ac:dyDescent="0.25">
      <c r="A5380">
        <f>'Input Volunteers'!A5383</f>
        <v>0</v>
      </c>
    </row>
    <row r="5381" spans="1:1" x14ac:dyDescent="0.25">
      <c r="A5381">
        <f>'Input Volunteers'!A5384</f>
        <v>0</v>
      </c>
    </row>
    <row r="5382" spans="1:1" x14ac:dyDescent="0.25">
      <c r="A5382">
        <f>'Input Volunteers'!A5385</f>
        <v>0</v>
      </c>
    </row>
    <row r="5383" spans="1:1" x14ac:dyDescent="0.25">
      <c r="A5383">
        <f>'Input Volunteers'!A5386</f>
        <v>0</v>
      </c>
    </row>
    <row r="5384" spans="1:1" x14ac:dyDescent="0.25">
      <c r="A5384">
        <f>'Input Volunteers'!A5387</f>
        <v>0</v>
      </c>
    </row>
    <row r="5385" spans="1:1" x14ac:dyDescent="0.25">
      <c r="A5385">
        <f>'Input Volunteers'!A5388</f>
        <v>0</v>
      </c>
    </row>
    <row r="5386" spans="1:1" x14ac:dyDescent="0.25">
      <c r="A5386">
        <f>'Input Volunteers'!A5389</f>
        <v>0</v>
      </c>
    </row>
    <row r="5387" spans="1:1" x14ac:dyDescent="0.25">
      <c r="A5387">
        <f>'Input Volunteers'!A5390</f>
        <v>0</v>
      </c>
    </row>
    <row r="5388" spans="1:1" x14ac:dyDescent="0.25">
      <c r="A5388">
        <f>'Input Volunteers'!A5391</f>
        <v>0</v>
      </c>
    </row>
    <row r="5389" spans="1:1" x14ac:dyDescent="0.25">
      <c r="A5389">
        <f>'Input Volunteers'!A5392</f>
        <v>0</v>
      </c>
    </row>
    <row r="5390" spans="1:1" x14ac:dyDescent="0.25">
      <c r="A5390">
        <f>'Input Volunteers'!A5393</f>
        <v>0</v>
      </c>
    </row>
    <row r="5391" spans="1:1" x14ac:dyDescent="0.25">
      <c r="A5391">
        <f>'Input Volunteers'!A5394</f>
        <v>0</v>
      </c>
    </row>
    <row r="5392" spans="1:1" x14ac:dyDescent="0.25">
      <c r="A5392">
        <f>'Input Volunteers'!A5395</f>
        <v>0</v>
      </c>
    </row>
    <row r="5393" spans="1:1" x14ac:dyDescent="0.25">
      <c r="A5393">
        <f>'Input Volunteers'!A5396</f>
        <v>0</v>
      </c>
    </row>
    <row r="5394" spans="1:1" x14ac:dyDescent="0.25">
      <c r="A5394">
        <f>'Input Volunteers'!A5397</f>
        <v>0</v>
      </c>
    </row>
    <row r="5395" spans="1:1" x14ac:dyDescent="0.25">
      <c r="A5395">
        <f>'Input Volunteers'!A5398</f>
        <v>0</v>
      </c>
    </row>
    <row r="5396" spans="1:1" x14ac:dyDescent="0.25">
      <c r="A5396">
        <f>'Input Volunteers'!A5399</f>
        <v>0</v>
      </c>
    </row>
    <row r="5397" spans="1:1" x14ac:dyDescent="0.25">
      <c r="A5397">
        <f>'Input Volunteers'!A5400</f>
        <v>0</v>
      </c>
    </row>
    <row r="5398" spans="1:1" x14ac:dyDescent="0.25">
      <c r="A5398">
        <f>'Input Volunteers'!A5401</f>
        <v>0</v>
      </c>
    </row>
    <row r="5399" spans="1:1" x14ac:dyDescent="0.25">
      <c r="A5399">
        <f>'Input Volunteers'!A5402</f>
        <v>0</v>
      </c>
    </row>
    <row r="5400" spans="1:1" x14ac:dyDescent="0.25">
      <c r="A5400">
        <f>'Input Volunteers'!A5403</f>
        <v>0</v>
      </c>
    </row>
    <row r="5401" spans="1:1" x14ac:dyDescent="0.25">
      <c r="A5401">
        <f>'Input Volunteers'!A5404</f>
        <v>0</v>
      </c>
    </row>
    <row r="5402" spans="1:1" x14ac:dyDescent="0.25">
      <c r="A5402">
        <f>'Input Volunteers'!A5405</f>
        <v>0</v>
      </c>
    </row>
    <row r="5403" spans="1:1" x14ac:dyDescent="0.25">
      <c r="A5403">
        <f>'Input Volunteers'!A5406</f>
        <v>0</v>
      </c>
    </row>
    <row r="5404" spans="1:1" x14ac:dyDescent="0.25">
      <c r="A5404">
        <f>'Input Volunteers'!A5407</f>
        <v>0</v>
      </c>
    </row>
    <row r="5405" spans="1:1" x14ac:dyDescent="0.25">
      <c r="A5405">
        <f>'Input Volunteers'!A5408</f>
        <v>0</v>
      </c>
    </row>
    <row r="5406" spans="1:1" x14ac:dyDescent="0.25">
      <c r="A5406">
        <f>'Input Volunteers'!A5409</f>
        <v>0</v>
      </c>
    </row>
    <row r="5407" spans="1:1" x14ac:dyDescent="0.25">
      <c r="A5407">
        <f>'Input Volunteers'!A5410</f>
        <v>0</v>
      </c>
    </row>
    <row r="5408" spans="1:1" x14ac:dyDescent="0.25">
      <c r="A5408">
        <f>'Input Volunteers'!A5411</f>
        <v>0</v>
      </c>
    </row>
    <row r="5409" spans="1:1" x14ac:dyDescent="0.25">
      <c r="A5409">
        <f>'Input Volunteers'!A5412</f>
        <v>0</v>
      </c>
    </row>
    <row r="5410" spans="1:1" x14ac:dyDescent="0.25">
      <c r="A5410">
        <f>'Input Volunteers'!A5413</f>
        <v>0</v>
      </c>
    </row>
    <row r="5411" spans="1:1" x14ac:dyDescent="0.25">
      <c r="A5411">
        <f>'Input Volunteers'!A5414</f>
        <v>0</v>
      </c>
    </row>
    <row r="5412" spans="1:1" x14ac:dyDescent="0.25">
      <c r="A5412">
        <f>'Input Volunteers'!A5415</f>
        <v>0</v>
      </c>
    </row>
    <row r="5413" spans="1:1" x14ac:dyDescent="0.25">
      <c r="A5413">
        <f>'Input Volunteers'!A5416</f>
        <v>0</v>
      </c>
    </row>
    <row r="5414" spans="1:1" x14ac:dyDescent="0.25">
      <c r="A5414">
        <f>'Input Volunteers'!A5417</f>
        <v>0</v>
      </c>
    </row>
    <row r="5415" spans="1:1" x14ac:dyDescent="0.25">
      <c r="A5415">
        <f>'Input Volunteers'!A5418</f>
        <v>0</v>
      </c>
    </row>
    <row r="5416" spans="1:1" x14ac:dyDescent="0.25">
      <c r="A5416">
        <f>'Input Volunteers'!A5419</f>
        <v>0</v>
      </c>
    </row>
    <row r="5417" spans="1:1" x14ac:dyDescent="0.25">
      <c r="A5417">
        <f>'Input Volunteers'!A5420</f>
        <v>0</v>
      </c>
    </row>
    <row r="5418" spans="1:1" x14ac:dyDescent="0.25">
      <c r="A5418">
        <f>'Input Volunteers'!A5421</f>
        <v>0</v>
      </c>
    </row>
    <row r="5419" spans="1:1" x14ac:dyDescent="0.25">
      <c r="A5419">
        <f>'Input Volunteers'!A5422</f>
        <v>0</v>
      </c>
    </row>
    <row r="5420" spans="1:1" x14ac:dyDescent="0.25">
      <c r="A5420">
        <f>'Input Volunteers'!A5423</f>
        <v>0</v>
      </c>
    </row>
    <row r="5421" spans="1:1" x14ac:dyDescent="0.25">
      <c r="A5421">
        <f>'Input Volunteers'!A5424</f>
        <v>0</v>
      </c>
    </row>
    <row r="5422" spans="1:1" x14ac:dyDescent="0.25">
      <c r="A5422">
        <f>'Input Volunteers'!A5425</f>
        <v>0</v>
      </c>
    </row>
    <row r="5423" spans="1:1" x14ac:dyDescent="0.25">
      <c r="A5423">
        <f>'Input Volunteers'!A5426</f>
        <v>0</v>
      </c>
    </row>
    <row r="5424" spans="1:1" x14ac:dyDescent="0.25">
      <c r="A5424">
        <f>'Input Volunteers'!A5427</f>
        <v>0</v>
      </c>
    </row>
    <row r="5425" spans="1:1" x14ac:dyDescent="0.25">
      <c r="A5425">
        <f>'Input Volunteers'!A5428</f>
        <v>0</v>
      </c>
    </row>
    <row r="5426" spans="1:1" x14ac:dyDescent="0.25">
      <c r="A5426">
        <f>'Input Volunteers'!A5429</f>
        <v>0</v>
      </c>
    </row>
    <row r="5427" spans="1:1" x14ac:dyDescent="0.25">
      <c r="A5427">
        <f>'Input Volunteers'!A5430</f>
        <v>0</v>
      </c>
    </row>
    <row r="5428" spans="1:1" x14ac:dyDescent="0.25">
      <c r="A5428">
        <f>'Input Volunteers'!A5431</f>
        <v>0</v>
      </c>
    </row>
    <row r="5429" spans="1:1" x14ac:dyDescent="0.25">
      <c r="A5429">
        <f>'Input Volunteers'!A5432</f>
        <v>0</v>
      </c>
    </row>
    <row r="5430" spans="1:1" x14ac:dyDescent="0.25">
      <c r="A5430">
        <f>'Input Volunteers'!A5433</f>
        <v>0</v>
      </c>
    </row>
    <row r="5431" spans="1:1" x14ac:dyDescent="0.25">
      <c r="A5431">
        <f>'Input Volunteers'!A5434</f>
        <v>0</v>
      </c>
    </row>
    <row r="5432" spans="1:1" x14ac:dyDescent="0.25">
      <c r="A5432">
        <f>'Input Volunteers'!A5435</f>
        <v>0</v>
      </c>
    </row>
    <row r="5433" spans="1:1" x14ac:dyDescent="0.25">
      <c r="A5433">
        <f>'Input Volunteers'!A5436</f>
        <v>0</v>
      </c>
    </row>
    <row r="5434" spans="1:1" x14ac:dyDescent="0.25">
      <c r="A5434">
        <f>'Input Volunteers'!A5437</f>
        <v>0</v>
      </c>
    </row>
    <row r="5435" spans="1:1" x14ac:dyDescent="0.25">
      <c r="A5435">
        <f>'Input Volunteers'!A5438</f>
        <v>0</v>
      </c>
    </row>
    <row r="5436" spans="1:1" x14ac:dyDescent="0.25">
      <c r="A5436">
        <f>'Input Volunteers'!A5439</f>
        <v>0</v>
      </c>
    </row>
    <row r="5437" spans="1:1" x14ac:dyDescent="0.25">
      <c r="A5437">
        <f>'Input Volunteers'!A5440</f>
        <v>0</v>
      </c>
    </row>
    <row r="5438" spans="1:1" x14ac:dyDescent="0.25">
      <c r="A5438">
        <f>'Input Volunteers'!A5441</f>
        <v>0</v>
      </c>
    </row>
    <row r="5439" spans="1:1" x14ac:dyDescent="0.25">
      <c r="A5439">
        <f>'Input Volunteers'!A5442</f>
        <v>0</v>
      </c>
    </row>
    <row r="5440" spans="1:1" x14ac:dyDescent="0.25">
      <c r="A5440">
        <f>'Input Volunteers'!A5443</f>
        <v>0</v>
      </c>
    </row>
    <row r="5441" spans="1:1" x14ac:dyDescent="0.25">
      <c r="A5441">
        <f>'Input Volunteers'!A5444</f>
        <v>0</v>
      </c>
    </row>
    <row r="5442" spans="1:1" x14ac:dyDescent="0.25">
      <c r="A5442">
        <f>'Input Volunteers'!A5445</f>
        <v>0</v>
      </c>
    </row>
    <row r="5443" spans="1:1" x14ac:dyDescent="0.25">
      <c r="A5443">
        <f>'Input Volunteers'!A5446</f>
        <v>0</v>
      </c>
    </row>
    <row r="5444" spans="1:1" x14ac:dyDescent="0.25">
      <c r="A5444">
        <f>'Input Volunteers'!A5447</f>
        <v>0</v>
      </c>
    </row>
    <row r="5445" spans="1:1" x14ac:dyDescent="0.25">
      <c r="A5445">
        <f>'Input Volunteers'!A5448</f>
        <v>0</v>
      </c>
    </row>
    <row r="5446" spans="1:1" x14ac:dyDescent="0.25">
      <c r="A5446">
        <f>'Input Volunteers'!A5449</f>
        <v>0</v>
      </c>
    </row>
    <row r="5447" spans="1:1" x14ac:dyDescent="0.25">
      <c r="A5447">
        <f>'Input Volunteers'!A5450</f>
        <v>0</v>
      </c>
    </row>
    <row r="5448" spans="1:1" x14ac:dyDescent="0.25">
      <c r="A5448">
        <f>'Input Volunteers'!A5451</f>
        <v>0</v>
      </c>
    </row>
    <row r="5449" spans="1:1" x14ac:dyDescent="0.25">
      <c r="A5449">
        <f>'Input Volunteers'!A5452</f>
        <v>0</v>
      </c>
    </row>
    <row r="5450" spans="1:1" x14ac:dyDescent="0.25">
      <c r="A5450">
        <f>'Input Volunteers'!A5453</f>
        <v>0</v>
      </c>
    </row>
    <row r="5451" spans="1:1" x14ac:dyDescent="0.25">
      <c r="A5451">
        <f>'Input Volunteers'!A5454</f>
        <v>0</v>
      </c>
    </row>
    <row r="5452" spans="1:1" x14ac:dyDescent="0.25">
      <c r="A5452">
        <f>'Input Volunteers'!A5455</f>
        <v>0</v>
      </c>
    </row>
    <row r="5453" spans="1:1" x14ac:dyDescent="0.25">
      <c r="A5453">
        <f>'Input Volunteers'!A5456</f>
        <v>0</v>
      </c>
    </row>
    <row r="5454" spans="1:1" x14ac:dyDescent="0.25">
      <c r="A5454">
        <f>'Input Volunteers'!A5457</f>
        <v>0</v>
      </c>
    </row>
    <row r="5455" spans="1:1" x14ac:dyDescent="0.25">
      <c r="A5455">
        <f>'Input Volunteers'!A5458</f>
        <v>0</v>
      </c>
    </row>
    <row r="5456" spans="1:1" x14ac:dyDescent="0.25">
      <c r="A5456">
        <f>'Input Volunteers'!A5459</f>
        <v>0</v>
      </c>
    </row>
    <row r="5457" spans="1:1" x14ac:dyDescent="0.25">
      <c r="A5457">
        <f>'Input Volunteers'!A5460</f>
        <v>0</v>
      </c>
    </row>
    <row r="5458" spans="1:1" x14ac:dyDescent="0.25">
      <c r="A5458">
        <f>'Input Volunteers'!A5461</f>
        <v>0</v>
      </c>
    </row>
    <row r="5459" spans="1:1" x14ac:dyDescent="0.25">
      <c r="A5459">
        <f>'Input Volunteers'!A5462</f>
        <v>0</v>
      </c>
    </row>
    <row r="5460" spans="1:1" x14ac:dyDescent="0.25">
      <c r="A5460">
        <f>'Input Volunteers'!A5463</f>
        <v>0</v>
      </c>
    </row>
    <row r="5461" spans="1:1" x14ac:dyDescent="0.25">
      <c r="A5461">
        <f>'Input Volunteers'!A5464</f>
        <v>0</v>
      </c>
    </row>
    <row r="5462" spans="1:1" x14ac:dyDescent="0.25">
      <c r="A5462">
        <f>'Input Volunteers'!A5465</f>
        <v>0</v>
      </c>
    </row>
    <row r="5463" spans="1:1" x14ac:dyDescent="0.25">
      <c r="A5463">
        <f>'Input Volunteers'!A5466</f>
        <v>0</v>
      </c>
    </row>
    <row r="5464" spans="1:1" x14ac:dyDescent="0.25">
      <c r="A5464">
        <f>'Input Volunteers'!A5467</f>
        <v>0</v>
      </c>
    </row>
    <row r="5465" spans="1:1" x14ac:dyDescent="0.25">
      <c r="A5465">
        <f>'Input Volunteers'!A5468</f>
        <v>0</v>
      </c>
    </row>
    <row r="5466" spans="1:1" x14ac:dyDescent="0.25">
      <c r="A5466">
        <f>'Input Volunteers'!A5469</f>
        <v>0</v>
      </c>
    </row>
    <row r="5467" spans="1:1" x14ac:dyDescent="0.25">
      <c r="A5467">
        <f>'Input Volunteers'!A5470</f>
        <v>0</v>
      </c>
    </row>
    <row r="5468" spans="1:1" x14ac:dyDescent="0.25">
      <c r="A5468">
        <f>'Input Volunteers'!A5471</f>
        <v>0</v>
      </c>
    </row>
    <row r="5469" spans="1:1" x14ac:dyDescent="0.25">
      <c r="A5469">
        <f>'Input Volunteers'!A5472</f>
        <v>0</v>
      </c>
    </row>
    <row r="5470" spans="1:1" x14ac:dyDescent="0.25">
      <c r="A5470">
        <f>'Input Volunteers'!A5473</f>
        <v>0</v>
      </c>
    </row>
    <row r="5471" spans="1:1" x14ac:dyDescent="0.25">
      <c r="A5471">
        <f>'Input Volunteers'!A5474</f>
        <v>0</v>
      </c>
    </row>
    <row r="5472" spans="1:1" x14ac:dyDescent="0.25">
      <c r="A5472">
        <f>'Input Volunteers'!A5475</f>
        <v>0</v>
      </c>
    </row>
    <row r="5473" spans="1:1" x14ac:dyDescent="0.25">
      <c r="A5473">
        <f>'Input Volunteers'!A5476</f>
        <v>0</v>
      </c>
    </row>
    <row r="5474" spans="1:1" x14ac:dyDescent="0.25">
      <c r="A5474">
        <f>'Input Volunteers'!A5477</f>
        <v>0</v>
      </c>
    </row>
    <row r="5475" spans="1:1" x14ac:dyDescent="0.25">
      <c r="A5475">
        <f>'Input Volunteers'!A5478</f>
        <v>0</v>
      </c>
    </row>
    <row r="5476" spans="1:1" x14ac:dyDescent="0.25">
      <c r="A5476">
        <f>'Input Volunteers'!A5479</f>
        <v>0</v>
      </c>
    </row>
    <row r="5477" spans="1:1" x14ac:dyDescent="0.25">
      <c r="A5477">
        <f>'Input Volunteers'!A5480</f>
        <v>0</v>
      </c>
    </row>
    <row r="5478" spans="1:1" x14ac:dyDescent="0.25">
      <c r="A5478">
        <f>'Input Volunteers'!A5481</f>
        <v>0</v>
      </c>
    </row>
    <row r="5479" spans="1:1" x14ac:dyDescent="0.25">
      <c r="A5479">
        <f>'Input Volunteers'!A5482</f>
        <v>0</v>
      </c>
    </row>
    <row r="5480" spans="1:1" x14ac:dyDescent="0.25">
      <c r="A5480">
        <f>'Input Volunteers'!A5483</f>
        <v>0</v>
      </c>
    </row>
    <row r="5481" spans="1:1" x14ac:dyDescent="0.25">
      <c r="A5481">
        <f>'Input Volunteers'!A5484</f>
        <v>0</v>
      </c>
    </row>
    <row r="5482" spans="1:1" x14ac:dyDescent="0.25">
      <c r="A5482">
        <f>'Input Volunteers'!A5485</f>
        <v>0</v>
      </c>
    </row>
    <row r="5483" spans="1:1" x14ac:dyDescent="0.25">
      <c r="A5483">
        <f>'Input Volunteers'!A5486</f>
        <v>0</v>
      </c>
    </row>
    <row r="5484" spans="1:1" x14ac:dyDescent="0.25">
      <c r="A5484">
        <f>'Input Volunteers'!A5487</f>
        <v>0</v>
      </c>
    </row>
    <row r="5485" spans="1:1" x14ac:dyDescent="0.25">
      <c r="A5485">
        <f>'Input Volunteers'!A5488</f>
        <v>0</v>
      </c>
    </row>
    <row r="5486" spans="1:1" x14ac:dyDescent="0.25">
      <c r="A5486">
        <f>'Input Volunteers'!A5489</f>
        <v>0</v>
      </c>
    </row>
    <row r="5487" spans="1:1" x14ac:dyDescent="0.25">
      <c r="A5487">
        <f>'Input Volunteers'!A5490</f>
        <v>0</v>
      </c>
    </row>
    <row r="5488" spans="1:1" x14ac:dyDescent="0.25">
      <c r="A5488">
        <f>'Input Volunteers'!A5491</f>
        <v>0</v>
      </c>
    </row>
    <row r="5489" spans="1:1" x14ac:dyDescent="0.25">
      <c r="A5489">
        <f>'Input Volunteers'!A5492</f>
        <v>0</v>
      </c>
    </row>
    <row r="5490" spans="1:1" x14ac:dyDescent="0.25">
      <c r="A5490">
        <f>'Input Volunteers'!A5493</f>
        <v>0</v>
      </c>
    </row>
    <row r="5491" spans="1:1" x14ac:dyDescent="0.25">
      <c r="A5491">
        <f>'Input Volunteers'!A5494</f>
        <v>0</v>
      </c>
    </row>
    <row r="5492" spans="1:1" x14ac:dyDescent="0.25">
      <c r="A5492">
        <f>'Input Volunteers'!A5495</f>
        <v>0</v>
      </c>
    </row>
    <row r="5493" spans="1:1" x14ac:dyDescent="0.25">
      <c r="A5493">
        <f>'Input Volunteers'!A5496</f>
        <v>0</v>
      </c>
    </row>
    <row r="5494" spans="1:1" x14ac:dyDescent="0.25">
      <c r="A5494">
        <f>'Input Volunteers'!A5497</f>
        <v>0</v>
      </c>
    </row>
    <row r="5495" spans="1:1" x14ac:dyDescent="0.25">
      <c r="A5495">
        <f>'Input Volunteers'!A5498</f>
        <v>0</v>
      </c>
    </row>
    <row r="5496" spans="1:1" x14ac:dyDescent="0.25">
      <c r="A5496">
        <f>'Input Volunteers'!A5499</f>
        <v>0</v>
      </c>
    </row>
    <row r="5497" spans="1:1" x14ac:dyDescent="0.25">
      <c r="A5497">
        <f>'Input Volunteers'!A5500</f>
        <v>0</v>
      </c>
    </row>
    <row r="5498" spans="1:1" x14ac:dyDescent="0.25">
      <c r="A5498">
        <f>'Input Volunteers'!A5501</f>
        <v>0</v>
      </c>
    </row>
    <row r="5499" spans="1:1" x14ac:dyDescent="0.25">
      <c r="A5499">
        <f>'Input Volunteers'!A5502</f>
        <v>0</v>
      </c>
    </row>
    <row r="5500" spans="1:1" x14ac:dyDescent="0.25">
      <c r="A5500">
        <f>'Input Volunteers'!A5503</f>
        <v>0</v>
      </c>
    </row>
    <row r="5501" spans="1:1" x14ac:dyDescent="0.25">
      <c r="A5501">
        <f>'Input Volunteers'!A5504</f>
        <v>0</v>
      </c>
    </row>
    <row r="5502" spans="1:1" x14ac:dyDescent="0.25">
      <c r="A5502">
        <f>'Input Volunteers'!A5505</f>
        <v>0</v>
      </c>
    </row>
    <row r="5503" spans="1:1" x14ac:dyDescent="0.25">
      <c r="A5503">
        <f>'Input Volunteers'!A5506</f>
        <v>0</v>
      </c>
    </row>
    <row r="5504" spans="1:1" x14ac:dyDescent="0.25">
      <c r="A5504">
        <f>'Input Volunteers'!A5507</f>
        <v>0</v>
      </c>
    </row>
    <row r="5505" spans="1:1" x14ac:dyDescent="0.25">
      <c r="A5505">
        <f>'Input Volunteers'!A5508</f>
        <v>0</v>
      </c>
    </row>
    <row r="5506" spans="1:1" x14ac:dyDescent="0.25">
      <c r="A5506">
        <f>'Input Volunteers'!A5509</f>
        <v>0</v>
      </c>
    </row>
    <row r="5507" spans="1:1" x14ac:dyDescent="0.25">
      <c r="A5507">
        <f>'Input Volunteers'!A5510</f>
        <v>0</v>
      </c>
    </row>
    <row r="5508" spans="1:1" x14ac:dyDescent="0.25">
      <c r="A5508">
        <f>'Input Volunteers'!A5511</f>
        <v>0</v>
      </c>
    </row>
    <row r="5509" spans="1:1" x14ac:dyDescent="0.25">
      <c r="A5509">
        <f>'Input Volunteers'!A5512</f>
        <v>0</v>
      </c>
    </row>
    <row r="5510" spans="1:1" x14ac:dyDescent="0.25">
      <c r="A5510">
        <f>'Input Volunteers'!A5513</f>
        <v>0</v>
      </c>
    </row>
    <row r="5511" spans="1:1" x14ac:dyDescent="0.25">
      <c r="A5511">
        <f>'Input Volunteers'!A5514</f>
        <v>0</v>
      </c>
    </row>
    <row r="5512" spans="1:1" x14ac:dyDescent="0.25">
      <c r="A5512">
        <f>'Input Volunteers'!A5515</f>
        <v>0</v>
      </c>
    </row>
    <row r="5513" spans="1:1" x14ac:dyDescent="0.25">
      <c r="A5513">
        <f>'Input Volunteers'!A5516</f>
        <v>0</v>
      </c>
    </row>
    <row r="5514" spans="1:1" x14ac:dyDescent="0.25">
      <c r="A5514">
        <f>'Input Volunteers'!A5517</f>
        <v>0</v>
      </c>
    </row>
    <row r="5515" spans="1:1" x14ac:dyDescent="0.25">
      <c r="A5515">
        <f>'Input Volunteers'!A5518</f>
        <v>0</v>
      </c>
    </row>
    <row r="5516" spans="1:1" x14ac:dyDescent="0.25">
      <c r="A5516">
        <f>'Input Volunteers'!A5519</f>
        <v>0</v>
      </c>
    </row>
    <row r="5517" spans="1:1" x14ac:dyDescent="0.25">
      <c r="A5517">
        <f>'Input Volunteers'!A5520</f>
        <v>0</v>
      </c>
    </row>
    <row r="5518" spans="1:1" x14ac:dyDescent="0.25">
      <c r="A5518">
        <f>'Input Volunteers'!A5521</f>
        <v>0</v>
      </c>
    </row>
    <row r="5519" spans="1:1" x14ac:dyDescent="0.25">
      <c r="A5519">
        <f>'Input Volunteers'!A5522</f>
        <v>0</v>
      </c>
    </row>
    <row r="5520" spans="1:1" x14ac:dyDescent="0.25">
      <c r="A5520">
        <f>'Input Volunteers'!A5523</f>
        <v>0</v>
      </c>
    </row>
    <row r="5521" spans="1:1" x14ac:dyDescent="0.25">
      <c r="A5521">
        <f>'Input Volunteers'!A5524</f>
        <v>0</v>
      </c>
    </row>
    <row r="5522" spans="1:1" x14ac:dyDescent="0.25">
      <c r="A5522">
        <f>'Input Volunteers'!A5525</f>
        <v>0</v>
      </c>
    </row>
    <row r="5523" spans="1:1" x14ac:dyDescent="0.25">
      <c r="A5523">
        <f>'Input Volunteers'!A5526</f>
        <v>0</v>
      </c>
    </row>
    <row r="5524" spans="1:1" x14ac:dyDescent="0.25">
      <c r="A5524">
        <f>'Input Volunteers'!A5527</f>
        <v>0</v>
      </c>
    </row>
    <row r="5525" spans="1:1" x14ac:dyDescent="0.25">
      <c r="A5525">
        <f>'Input Volunteers'!A5528</f>
        <v>0</v>
      </c>
    </row>
    <row r="5526" spans="1:1" x14ac:dyDescent="0.25">
      <c r="A5526">
        <f>'Input Volunteers'!A5529</f>
        <v>0</v>
      </c>
    </row>
    <row r="5527" spans="1:1" x14ac:dyDescent="0.25">
      <c r="A5527">
        <f>'Input Volunteers'!A5530</f>
        <v>0</v>
      </c>
    </row>
    <row r="5528" spans="1:1" x14ac:dyDescent="0.25">
      <c r="A5528">
        <f>'Input Volunteers'!A5531</f>
        <v>0</v>
      </c>
    </row>
    <row r="5529" spans="1:1" x14ac:dyDescent="0.25">
      <c r="A5529">
        <f>'Input Volunteers'!A5532</f>
        <v>0</v>
      </c>
    </row>
    <row r="5530" spans="1:1" x14ac:dyDescent="0.25">
      <c r="A5530">
        <f>'Input Volunteers'!A5533</f>
        <v>0</v>
      </c>
    </row>
    <row r="5531" spans="1:1" x14ac:dyDescent="0.25">
      <c r="A5531">
        <f>'Input Volunteers'!A5534</f>
        <v>0</v>
      </c>
    </row>
    <row r="5532" spans="1:1" x14ac:dyDescent="0.25">
      <c r="A5532">
        <f>'Input Volunteers'!A5535</f>
        <v>0</v>
      </c>
    </row>
    <row r="5533" spans="1:1" x14ac:dyDescent="0.25">
      <c r="A5533">
        <f>'Input Volunteers'!A5536</f>
        <v>0</v>
      </c>
    </row>
    <row r="5534" spans="1:1" x14ac:dyDescent="0.25">
      <c r="A5534">
        <f>'Input Volunteers'!A5537</f>
        <v>0</v>
      </c>
    </row>
    <row r="5535" spans="1:1" x14ac:dyDescent="0.25">
      <c r="A5535">
        <f>'Input Volunteers'!A5538</f>
        <v>0</v>
      </c>
    </row>
    <row r="5536" spans="1:1" x14ac:dyDescent="0.25">
      <c r="A5536">
        <f>'Input Volunteers'!A5539</f>
        <v>0</v>
      </c>
    </row>
    <row r="5537" spans="1:1" x14ac:dyDescent="0.25">
      <c r="A5537">
        <f>'Input Volunteers'!A5540</f>
        <v>0</v>
      </c>
    </row>
    <row r="5538" spans="1:1" x14ac:dyDescent="0.25">
      <c r="A5538">
        <f>'Input Volunteers'!A5541</f>
        <v>0</v>
      </c>
    </row>
    <row r="5539" spans="1:1" x14ac:dyDescent="0.25">
      <c r="A5539">
        <f>'Input Volunteers'!A5542</f>
        <v>0</v>
      </c>
    </row>
    <row r="5540" spans="1:1" x14ac:dyDescent="0.25">
      <c r="A5540">
        <f>'Input Volunteers'!A5543</f>
        <v>0</v>
      </c>
    </row>
    <row r="5541" spans="1:1" x14ac:dyDescent="0.25">
      <c r="A5541">
        <f>'Input Volunteers'!A5544</f>
        <v>0</v>
      </c>
    </row>
    <row r="5542" spans="1:1" x14ac:dyDescent="0.25">
      <c r="A5542">
        <f>'Input Volunteers'!A5545</f>
        <v>0</v>
      </c>
    </row>
    <row r="5543" spans="1:1" x14ac:dyDescent="0.25">
      <c r="A5543">
        <f>'Input Volunteers'!A5546</f>
        <v>0</v>
      </c>
    </row>
    <row r="5544" spans="1:1" x14ac:dyDescent="0.25">
      <c r="A5544">
        <f>'Input Volunteers'!A5547</f>
        <v>0</v>
      </c>
    </row>
    <row r="5545" spans="1:1" x14ac:dyDescent="0.25">
      <c r="A5545">
        <f>'Input Volunteers'!A5548</f>
        <v>0</v>
      </c>
    </row>
    <row r="5546" spans="1:1" x14ac:dyDescent="0.25">
      <c r="A5546">
        <f>'Input Volunteers'!A5549</f>
        <v>0</v>
      </c>
    </row>
    <row r="5547" spans="1:1" x14ac:dyDescent="0.25">
      <c r="A5547">
        <f>'Input Volunteers'!A5550</f>
        <v>0</v>
      </c>
    </row>
    <row r="5548" spans="1:1" x14ac:dyDescent="0.25">
      <c r="A5548">
        <f>'Input Volunteers'!A5551</f>
        <v>0</v>
      </c>
    </row>
    <row r="5549" spans="1:1" x14ac:dyDescent="0.25">
      <c r="A5549">
        <f>'Input Volunteers'!A5552</f>
        <v>0</v>
      </c>
    </row>
    <row r="5550" spans="1:1" x14ac:dyDescent="0.25">
      <c r="A5550">
        <f>'Input Volunteers'!A5553</f>
        <v>0</v>
      </c>
    </row>
    <row r="5551" spans="1:1" x14ac:dyDescent="0.25">
      <c r="A5551">
        <f>'Input Volunteers'!A5554</f>
        <v>0</v>
      </c>
    </row>
    <row r="5552" spans="1:1" x14ac:dyDescent="0.25">
      <c r="A5552">
        <f>'Input Volunteers'!A5555</f>
        <v>0</v>
      </c>
    </row>
    <row r="5553" spans="1:1" x14ac:dyDescent="0.25">
      <c r="A5553">
        <f>'Input Volunteers'!A5556</f>
        <v>0</v>
      </c>
    </row>
    <row r="5554" spans="1:1" x14ac:dyDescent="0.25">
      <c r="A5554">
        <f>'Input Volunteers'!A5557</f>
        <v>0</v>
      </c>
    </row>
    <row r="5555" spans="1:1" x14ac:dyDescent="0.25">
      <c r="A5555">
        <f>'Input Volunteers'!A5558</f>
        <v>0</v>
      </c>
    </row>
    <row r="5556" spans="1:1" x14ac:dyDescent="0.25">
      <c r="A5556">
        <f>'Input Volunteers'!A5559</f>
        <v>0</v>
      </c>
    </row>
    <row r="5557" spans="1:1" x14ac:dyDescent="0.25">
      <c r="A5557">
        <f>'Input Volunteers'!A5560</f>
        <v>0</v>
      </c>
    </row>
    <row r="5558" spans="1:1" x14ac:dyDescent="0.25">
      <c r="A5558">
        <f>'Input Volunteers'!A5561</f>
        <v>0</v>
      </c>
    </row>
    <row r="5559" spans="1:1" x14ac:dyDescent="0.25">
      <c r="A5559">
        <f>'Input Volunteers'!A5562</f>
        <v>0</v>
      </c>
    </row>
    <row r="5560" spans="1:1" x14ac:dyDescent="0.25">
      <c r="A5560">
        <f>'Input Volunteers'!A5563</f>
        <v>0</v>
      </c>
    </row>
    <row r="5561" spans="1:1" x14ac:dyDescent="0.25">
      <c r="A5561">
        <f>'Input Volunteers'!A5564</f>
        <v>0</v>
      </c>
    </row>
    <row r="5562" spans="1:1" x14ac:dyDescent="0.25">
      <c r="A5562">
        <f>'Input Volunteers'!A5565</f>
        <v>0</v>
      </c>
    </row>
    <row r="5563" spans="1:1" x14ac:dyDescent="0.25">
      <c r="A5563">
        <f>'Input Volunteers'!A5566</f>
        <v>0</v>
      </c>
    </row>
    <row r="5564" spans="1:1" x14ac:dyDescent="0.25">
      <c r="A5564">
        <f>'Input Volunteers'!A5567</f>
        <v>0</v>
      </c>
    </row>
    <row r="5565" spans="1:1" x14ac:dyDescent="0.25">
      <c r="A5565">
        <f>'Input Volunteers'!A5568</f>
        <v>0</v>
      </c>
    </row>
    <row r="5566" spans="1:1" x14ac:dyDescent="0.25">
      <c r="A5566">
        <f>'Input Volunteers'!A5569</f>
        <v>0</v>
      </c>
    </row>
    <row r="5567" spans="1:1" x14ac:dyDescent="0.25">
      <c r="A5567">
        <f>'Input Volunteers'!A5570</f>
        <v>0</v>
      </c>
    </row>
    <row r="5568" spans="1:1" x14ac:dyDescent="0.25">
      <c r="A5568">
        <f>'Input Volunteers'!A5571</f>
        <v>0</v>
      </c>
    </row>
    <row r="5569" spans="1:1" x14ac:dyDescent="0.25">
      <c r="A5569">
        <f>'Input Volunteers'!A5572</f>
        <v>0</v>
      </c>
    </row>
    <row r="5570" spans="1:1" x14ac:dyDescent="0.25">
      <c r="A5570">
        <f>'Input Volunteers'!A5573</f>
        <v>0</v>
      </c>
    </row>
    <row r="5571" spans="1:1" x14ac:dyDescent="0.25">
      <c r="A5571">
        <f>'Input Volunteers'!A5574</f>
        <v>0</v>
      </c>
    </row>
    <row r="5572" spans="1:1" x14ac:dyDescent="0.25">
      <c r="A5572">
        <f>'Input Volunteers'!A5575</f>
        <v>0</v>
      </c>
    </row>
    <row r="5573" spans="1:1" x14ac:dyDescent="0.25">
      <c r="A5573">
        <f>'Input Volunteers'!A5576</f>
        <v>0</v>
      </c>
    </row>
    <row r="5574" spans="1:1" x14ac:dyDescent="0.25">
      <c r="A5574">
        <f>'Input Volunteers'!A5577</f>
        <v>0</v>
      </c>
    </row>
    <row r="5575" spans="1:1" x14ac:dyDescent="0.25">
      <c r="A5575">
        <f>'Input Volunteers'!A5578</f>
        <v>0</v>
      </c>
    </row>
    <row r="5576" spans="1:1" x14ac:dyDescent="0.25">
      <c r="A5576">
        <f>'Input Volunteers'!A5579</f>
        <v>0</v>
      </c>
    </row>
    <row r="5577" spans="1:1" x14ac:dyDescent="0.25">
      <c r="A5577">
        <f>'Input Volunteers'!A5580</f>
        <v>0</v>
      </c>
    </row>
    <row r="5578" spans="1:1" x14ac:dyDescent="0.25">
      <c r="A5578">
        <f>'Input Volunteers'!A5581</f>
        <v>0</v>
      </c>
    </row>
    <row r="5579" spans="1:1" x14ac:dyDescent="0.25">
      <c r="A5579">
        <f>'Input Volunteers'!A5582</f>
        <v>0</v>
      </c>
    </row>
    <row r="5580" spans="1:1" x14ac:dyDescent="0.25">
      <c r="A5580">
        <f>'Input Volunteers'!A5583</f>
        <v>0</v>
      </c>
    </row>
    <row r="5581" spans="1:1" x14ac:dyDescent="0.25">
      <c r="A5581">
        <f>'Input Volunteers'!A5584</f>
        <v>0</v>
      </c>
    </row>
    <row r="5582" spans="1:1" x14ac:dyDescent="0.25">
      <c r="A5582">
        <f>'Input Volunteers'!A5585</f>
        <v>0</v>
      </c>
    </row>
    <row r="5583" spans="1:1" x14ac:dyDescent="0.25">
      <c r="A5583">
        <f>'Input Volunteers'!A5586</f>
        <v>0</v>
      </c>
    </row>
    <row r="5584" spans="1:1" x14ac:dyDescent="0.25">
      <c r="A5584">
        <f>'Input Volunteers'!A5587</f>
        <v>0</v>
      </c>
    </row>
    <row r="5585" spans="1:1" x14ac:dyDescent="0.25">
      <c r="A5585">
        <f>'Input Volunteers'!A5588</f>
        <v>0</v>
      </c>
    </row>
    <row r="5586" spans="1:1" x14ac:dyDescent="0.25">
      <c r="A5586">
        <f>'Input Volunteers'!A5589</f>
        <v>0</v>
      </c>
    </row>
    <row r="5587" spans="1:1" x14ac:dyDescent="0.25">
      <c r="A5587">
        <f>'Input Volunteers'!A5590</f>
        <v>0</v>
      </c>
    </row>
    <row r="5588" spans="1:1" x14ac:dyDescent="0.25">
      <c r="A5588">
        <f>'Input Volunteers'!A5591</f>
        <v>0</v>
      </c>
    </row>
    <row r="5589" spans="1:1" x14ac:dyDescent="0.25">
      <c r="A5589">
        <f>'Input Volunteers'!A5592</f>
        <v>0</v>
      </c>
    </row>
    <row r="5590" spans="1:1" x14ac:dyDescent="0.25">
      <c r="A5590">
        <f>'Input Volunteers'!A5593</f>
        <v>0</v>
      </c>
    </row>
    <row r="5591" spans="1:1" x14ac:dyDescent="0.25">
      <c r="A5591">
        <f>'Input Volunteers'!A5594</f>
        <v>0</v>
      </c>
    </row>
    <row r="5592" spans="1:1" x14ac:dyDescent="0.25">
      <c r="A5592">
        <f>'Input Volunteers'!A5595</f>
        <v>0</v>
      </c>
    </row>
    <row r="5593" spans="1:1" x14ac:dyDescent="0.25">
      <c r="A5593">
        <f>'Input Volunteers'!A5596</f>
        <v>0</v>
      </c>
    </row>
    <row r="5594" spans="1:1" x14ac:dyDescent="0.25">
      <c r="A5594">
        <f>'Input Volunteers'!A5597</f>
        <v>0</v>
      </c>
    </row>
    <row r="5595" spans="1:1" x14ac:dyDescent="0.25">
      <c r="A5595">
        <f>'Input Volunteers'!A5598</f>
        <v>0</v>
      </c>
    </row>
    <row r="5596" spans="1:1" x14ac:dyDescent="0.25">
      <c r="A5596">
        <f>'Input Volunteers'!A5599</f>
        <v>0</v>
      </c>
    </row>
    <row r="5597" spans="1:1" x14ac:dyDescent="0.25">
      <c r="A5597">
        <f>'Input Volunteers'!A5600</f>
        <v>0</v>
      </c>
    </row>
    <row r="5598" spans="1:1" x14ac:dyDescent="0.25">
      <c r="A5598">
        <f>'Input Volunteers'!A5601</f>
        <v>0</v>
      </c>
    </row>
    <row r="5599" spans="1:1" x14ac:dyDescent="0.25">
      <c r="A5599">
        <f>'Input Volunteers'!A5602</f>
        <v>0</v>
      </c>
    </row>
    <row r="5600" spans="1:1" x14ac:dyDescent="0.25">
      <c r="A5600">
        <f>'Input Volunteers'!A5603</f>
        <v>0</v>
      </c>
    </row>
    <row r="5601" spans="1:1" x14ac:dyDescent="0.25">
      <c r="A5601">
        <f>'Input Volunteers'!A5604</f>
        <v>0</v>
      </c>
    </row>
    <row r="5602" spans="1:1" x14ac:dyDescent="0.25">
      <c r="A5602">
        <f>'Input Volunteers'!A5605</f>
        <v>0</v>
      </c>
    </row>
    <row r="5603" spans="1:1" x14ac:dyDescent="0.25">
      <c r="A5603">
        <f>'Input Volunteers'!A5606</f>
        <v>0</v>
      </c>
    </row>
    <row r="5604" spans="1:1" x14ac:dyDescent="0.25">
      <c r="A5604">
        <f>'Input Volunteers'!A5607</f>
        <v>0</v>
      </c>
    </row>
    <row r="5605" spans="1:1" x14ac:dyDescent="0.25">
      <c r="A5605">
        <f>'Input Volunteers'!A5608</f>
        <v>0</v>
      </c>
    </row>
    <row r="5606" spans="1:1" x14ac:dyDescent="0.25">
      <c r="A5606">
        <f>'Input Volunteers'!A5609</f>
        <v>0</v>
      </c>
    </row>
    <row r="5607" spans="1:1" x14ac:dyDescent="0.25">
      <c r="A5607">
        <f>'Input Volunteers'!A5610</f>
        <v>0</v>
      </c>
    </row>
    <row r="5608" spans="1:1" x14ac:dyDescent="0.25">
      <c r="A5608">
        <f>'Input Volunteers'!A5611</f>
        <v>0</v>
      </c>
    </row>
    <row r="5609" spans="1:1" x14ac:dyDescent="0.25">
      <c r="A5609">
        <f>'Input Volunteers'!A5612</f>
        <v>0</v>
      </c>
    </row>
    <row r="5610" spans="1:1" x14ac:dyDescent="0.25">
      <c r="A5610">
        <f>'Input Volunteers'!A5613</f>
        <v>0</v>
      </c>
    </row>
    <row r="5611" spans="1:1" x14ac:dyDescent="0.25">
      <c r="A5611">
        <f>'Input Volunteers'!A5614</f>
        <v>0</v>
      </c>
    </row>
    <row r="5612" spans="1:1" x14ac:dyDescent="0.25">
      <c r="A5612">
        <f>'Input Volunteers'!A5615</f>
        <v>0</v>
      </c>
    </row>
    <row r="5613" spans="1:1" x14ac:dyDescent="0.25">
      <c r="A5613">
        <f>'Input Volunteers'!A5616</f>
        <v>0</v>
      </c>
    </row>
    <row r="5614" spans="1:1" x14ac:dyDescent="0.25">
      <c r="A5614">
        <f>'Input Volunteers'!A5617</f>
        <v>0</v>
      </c>
    </row>
    <row r="5615" spans="1:1" x14ac:dyDescent="0.25">
      <c r="A5615">
        <f>'Input Volunteers'!A5618</f>
        <v>0</v>
      </c>
    </row>
    <row r="5616" spans="1:1" x14ac:dyDescent="0.25">
      <c r="A5616">
        <f>'Input Volunteers'!A5619</f>
        <v>0</v>
      </c>
    </row>
    <row r="5617" spans="1:1" x14ac:dyDescent="0.25">
      <c r="A5617">
        <f>'Input Volunteers'!A5620</f>
        <v>0</v>
      </c>
    </row>
    <row r="5618" spans="1:1" x14ac:dyDescent="0.25">
      <c r="A5618">
        <f>'Input Volunteers'!A5621</f>
        <v>0</v>
      </c>
    </row>
    <row r="5619" spans="1:1" x14ac:dyDescent="0.25">
      <c r="A5619">
        <f>'Input Volunteers'!A5622</f>
        <v>0</v>
      </c>
    </row>
    <row r="5620" spans="1:1" x14ac:dyDescent="0.25">
      <c r="A5620">
        <f>'Input Volunteers'!A5623</f>
        <v>0</v>
      </c>
    </row>
    <row r="5621" spans="1:1" x14ac:dyDescent="0.25">
      <c r="A5621">
        <f>'Input Volunteers'!A5624</f>
        <v>0</v>
      </c>
    </row>
    <row r="5622" spans="1:1" x14ac:dyDescent="0.25">
      <c r="A5622">
        <f>'Input Volunteers'!A5625</f>
        <v>0</v>
      </c>
    </row>
    <row r="5623" spans="1:1" x14ac:dyDescent="0.25">
      <c r="A5623">
        <f>'Input Volunteers'!A5626</f>
        <v>0</v>
      </c>
    </row>
    <row r="5624" spans="1:1" x14ac:dyDescent="0.25">
      <c r="A5624">
        <f>'Input Volunteers'!A5627</f>
        <v>0</v>
      </c>
    </row>
    <row r="5625" spans="1:1" x14ac:dyDescent="0.25">
      <c r="A5625">
        <f>'Input Volunteers'!A5628</f>
        <v>0</v>
      </c>
    </row>
    <row r="5626" spans="1:1" x14ac:dyDescent="0.25">
      <c r="A5626">
        <f>'Input Volunteers'!A5629</f>
        <v>0</v>
      </c>
    </row>
    <row r="5627" spans="1:1" x14ac:dyDescent="0.25">
      <c r="A5627">
        <f>'Input Volunteers'!A5630</f>
        <v>0</v>
      </c>
    </row>
    <row r="5628" spans="1:1" x14ac:dyDescent="0.25">
      <c r="A5628">
        <f>'Input Volunteers'!A5631</f>
        <v>0</v>
      </c>
    </row>
    <row r="5629" spans="1:1" x14ac:dyDescent="0.25">
      <c r="A5629">
        <f>'Input Volunteers'!A5632</f>
        <v>0</v>
      </c>
    </row>
    <row r="5630" spans="1:1" x14ac:dyDescent="0.25">
      <c r="A5630">
        <f>'Input Volunteers'!A5633</f>
        <v>0</v>
      </c>
    </row>
    <row r="5631" spans="1:1" x14ac:dyDescent="0.25">
      <c r="A5631">
        <f>'Input Volunteers'!A5634</f>
        <v>0</v>
      </c>
    </row>
    <row r="5632" spans="1:1" x14ac:dyDescent="0.25">
      <c r="A5632">
        <f>'Input Volunteers'!A5635</f>
        <v>0</v>
      </c>
    </row>
    <row r="5633" spans="1:1" x14ac:dyDescent="0.25">
      <c r="A5633">
        <f>'Input Volunteers'!A5636</f>
        <v>0</v>
      </c>
    </row>
    <row r="5634" spans="1:1" x14ac:dyDescent="0.25">
      <c r="A5634">
        <f>'Input Volunteers'!A5637</f>
        <v>0</v>
      </c>
    </row>
    <row r="5635" spans="1:1" x14ac:dyDescent="0.25">
      <c r="A5635">
        <f>'Input Volunteers'!A5638</f>
        <v>0</v>
      </c>
    </row>
    <row r="5636" spans="1:1" x14ac:dyDescent="0.25">
      <c r="A5636">
        <f>'Input Volunteers'!A5639</f>
        <v>0</v>
      </c>
    </row>
    <row r="5637" spans="1:1" x14ac:dyDescent="0.25">
      <c r="A5637">
        <f>'Input Volunteers'!A5640</f>
        <v>0</v>
      </c>
    </row>
    <row r="5638" spans="1:1" x14ac:dyDescent="0.25">
      <c r="A5638">
        <f>'Input Volunteers'!A5641</f>
        <v>0</v>
      </c>
    </row>
    <row r="5639" spans="1:1" x14ac:dyDescent="0.25">
      <c r="A5639">
        <f>'Input Volunteers'!A5642</f>
        <v>0</v>
      </c>
    </row>
    <row r="5640" spans="1:1" x14ac:dyDescent="0.25">
      <c r="A5640">
        <f>'Input Volunteers'!A5643</f>
        <v>0</v>
      </c>
    </row>
    <row r="5641" spans="1:1" x14ac:dyDescent="0.25">
      <c r="A5641">
        <f>'Input Volunteers'!A5644</f>
        <v>0</v>
      </c>
    </row>
    <row r="5642" spans="1:1" x14ac:dyDescent="0.25">
      <c r="A5642">
        <f>'Input Volunteers'!A5645</f>
        <v>0</v>
      </c>
    </row>
    <row r="5643" spans="1:1" x14ac:dyDescent="0.25">
      <c r="A5643">
        <f>'Input Volunteers'!A5646</f>
        <v>0</v>
      </c>
    </row>
    <row r="5644" spans="1:1" x14ac:dyDescent="0.25">
      <c r="A5644">
        <f>'Input Volunteers'!A5647</f>
        <v>0</v>
      </c>
    </row>
    <row r="5645" spans="1:1" x14ac:dyDescent="0.25">
      <c r="A5645">
        <f>'Input Volunteers'!A5648</f>
        <v>0</v>
      </c>
    </row>
    <row r="5646" spans="1:1" x14ac:dyDescent="0.25">
      <c r="A5646">
        <f>'Input Volunteers'!A5649</f>
        <v>0</v>
      </c>
    </row>
    <row r="5647" spans="1:1" x14ac:dyDescent="0.25">
      <c r="A5647">
        <f>'Input Volunteers'!A5650</f>
        <v>0</v>
      </c>
    </row>
    <row r="5648" spans="1:1" x14ac:dyDescent="0.25">
      <c r="A5648">
        <f>'Input Volunteers'!A5651</f>
        <v>0</v>
      </c>
    </row>
    <row r="5649" spans="1:1" x14ac:dyDescent="0.25">
      <c r="A5649">
        <f>'Input Volunteers'!A5652</f>
        <v>0</v>
      </c>
    </row>
    <row r="5650" spans="1:1" x14ac:dyDescent="0.25">
      <c r="A5650">
        <f>'Input Volunteers'!A5653</f>
        <v>0</v>
      </c>
    </row>
    <row r="5651" spans="1:1" x14ac:dyDescent="0.25">
      <c r="A5651">
        <f>'Input Volunteers'!A5654</f>
        <v>0</v>
      </c>
    </row>
    <row r="5652" spans="1:1" x14ac:dyDescent="0.25">
      <c r="A5652">
        <f>'Input Volunteers'!A5655</f>
        <v>0</v>
      </c>
    </row>
    <row r="5653" spans="1:1" x14ac:dyDescent="0.25">
      <c r="A5653">
        <f>'Input Volunteers'!A5656</f>
        <v>0</v>
      </c>
    </row>
    <row r="5654" spans="1:1" x14ac:dyDescent="0.25">
      <c r="A5654">
        <f>'Input Volunteers'!A5657</f>
        <v>0</v>
      </c>
    </row>
    <row r="5655" spans="1:1" x14ac:dyDescent="0.25">
      <c r="A5655">
        <f>'Input Volunteers'!A5658</f>
        <v>0</v>
      </c>
    </row>
    <row r="5656" spans="1:1" x14ac:dyDescent="0.25">
      <c r="A5656">
        <f>'Input Volunteers'!A5659</f>
        <v>0</v>
      </c>
    </row>
    <row r="5657" spans="1:1" x14ac:dyDescent="0.25">
      <c r="A5657">
        <f>'Input Volunteers'!A5660</f>
        <v>0</v>
      </c>
    </row>
    <row r="5658" spans="1:1" x14ac:dyDescent="0.25">
      <c r="A5658">
        <f>'Input Volunteers'!A5661</f>
        <v>0</v>
      </c>
    </row>
    <row r="5659" spans="1:1" x14ac:dyDescent="0.25">
      <c r="A5659">
        <f>'Input Volunteers'!A5662</f>
        <v>0</v>
      </c>
    </row>
    <row r="5660" spans="1:1" x14ac:dyDescent="0.25">
      <c r="A5660">
        <f>'Input Volunteers'!A5663</f>
        <v>0</v>
      </c>
    </row>
    <row r="5661" spans="1:1" x14ac:dyDescent="0.25">
      <c r="A5661">
        <f>'Input Volunteers'!A5664</f>
        <v>0</v>
      </c>
    </row>
    <row r="5662" spans="1:1" x14ac:dyDescent="0.25">
      <c r="A5662">
        <f>'Input Volunteers'!A5665</f>
        <v>0</v>
      </c>
    </row>
    <row r="5663" spans="1:1" x14ac:dyDescent="0.25">
      <c r="A5663">
        <f>'Input Volunteers'!A5666</f>
        <v>0</v>
      </c>
    </row>
    <row r="5664" spans="1:1" x14ac:dyDescent="0.25">
      <c r="A5664">
        <f>'Input Volunteers'!A5667</f>
        <v>0</v>
      </c>
    </row>
    <row r="5665" spans="1:1" x14ac:dyDescent="0.25">
      <c r="A5665">
        <f>'Input Volunteers'!A5668</f>
        <v>0</v>
      </c>
    </row>
    <row r="5666" spans="1:1" x14ac:dyDescent="0.25">
      <c r="A5666">
        <f>'Input Volunteers'!A5669</f>
        <v>0</v>
      </c>
    </row>
    <row r="5667" spans="1:1" x14ac:dyDescent="0.25">
      <c r="A5667">
        <f>'Input Volunteers'!A5670</f>
        <v>0</v>
      </c>
    </row>
    <row r="5668" spans="1:1" x14ac:dyDescent="0.25">
      <c r="A5668">
        <f>'Input Volunteers'!A5671</f>
        <v>0</v>
      </c>
    </row>
    <row r="5669" spans="1:1" x14ac:dyDescent="0.25">
      <c r="A5669">
        <f>'Input Volunteers'!A5672</f>
        <v>0</v>
      </c>
    </row>
    <row r="5670" spans="1:1" x14ac:dyDescent="0.25">
      <c r="A5670">
        <f>'Input Volunteers'!A5673</f>
        <v>0</v>
      </c>
    </row>
    <row r="5671" spans="1:1" x14ac:dyDescent="0.25">
      <c r="A5671">
        <f>'Input Volunteers'!A5674</f>
        <v>0</v>
      </c>
    </row>
    <row r="5672" spans="1:1" x14ac:dyDescent="0.25">
      <c r="A5672">
        <f>'Input Volunteers'!A5675</f>
        <v>0</v>
      </c>
    </row>
    <row r="5673" spans="1:1" x14ac:dyDescent="0.25">
      <c r="A5673">
        <f>'Input Volunteers'!A5676</f>
        <v>0</v>
      </c>
    </row>
    <row r="5674" spans="1:1" x14ac:dyDescent="0.25">
      <c r="A5674">
        <f>'Input Volunteers'!A5677</f>
        <v>0</v>
      </c>
    </row>
    <row r="5675" spans="1:1" x14ac:dyDescent="0.25">
      <c r="A5675">
        <f>'Input Volunteers'!A5678</f>
        <v>0</v>
      </c>
    </row>
    <row r="5676" spans="1:1" x14ac:dyDescent="0.25">
      <c r="A5676">
        <f>'Input Volunteers'!A5679</f>
        <v>0</v>
      </c>
    </row>
    <row r="5677" spans="1:1" x14ac:dyDescent="0.25">
      <c r="A5677">
        <f>'Input Volunteers'!A5680</f>
        <v>0</v>
      </c>
    </row>
    <row r="5678" spans="1:1" x14ac:dyDescent="0.25">
      <c r="A5678">
        <f>'Input Volunteers'!A5681</f>
        <v>0</v>
      </c>
    </row>
    <row r="5679" spans="1:1" x14ac:dyDescent="0.25">
      <c r="A5679">
        <f>'Input Volunteers'!A5682</f>
        <v>0</v>
      </c>
    </row>
    <row r="5680" spans="1:1" x14ac:dyDescent="0.25">
      <c r="A5680">
        <f>'Input Volunteers'!A5683</f>
        <v>0</v>
      </c>
    </row>
    <row r="5681" spans="1:1" x14ac:dyDescent="0.25">
      <c r="A5681">
        <f>'Input Volunteers'!A5684</f>
        <v>0</v>
      </c>
    </row>
    <row r="5682" spans="1:1" x14ac:dyDescent="0.25">
      <c r="A5682">
        <f>'Input Volunteers'!A5685</f>
        <v>0</v>
      </c>
    </row>
    <row r="5683" spans="1:1" x14ac:dyDescent="0.25">
      <c r="A5683">
        <f>'Input Volunteers'!A5686</f>
        <v>0</v>
      </c>
    </row>
    <row r="5684" spans="1:1" x14ac:dyDescent="0.25">
      <c r="A5684">
        <f>'Input Volunteers'!A5687</f>
        <v>0</v>
      </c>
    </row>
    <row r="5685" spans="1:1" x14ac:dyDescent="0.25">
      <c r="A5685">
        <f>'Input Volunteers'!A5688</f>
        <v>0</v>
      </c>
    </row>
    <row r="5686" spans="1:1" x14ac:dyDescent="0.25">
      <c r="A5686">
        <f>'Input Volunteers'!A5689</f>
        <v>0</v>
      </c>
    </row>
    <row r="5687" spans="1:1" x14ac:dyDescent="0.25">
      <c r="A5687">
        <f>'Input Volunteers'!A5690</f>
        <v>0</v>
      </c>
    </row>
    <row r="5688" spans="1:1" x14ac:dyDescent="0.25">
      <c r="A5688">
        <f>'Input Volunteers'!A5691</f>
        <v>0</v>
      </c>
    </row>
    <row r="5689" spans="1:1" x14ac:dyDescent="0.25">
      <c r="A5689">
        <f>'Input Volunteers'!A5692</f>
        <v>0</v>
      </c>
    </row>
    <row r="5690" spans="1:1" x14ac:dyDescent="0.25">
      <c r="A5690">
        <f>'Input Volunteers'!A5693</f>
        <v>0</v>
      </c>
    </row>
    <row r="5691" spans="1:1" x14ac:dyDescent="0.25">
      <c r="A5691">
        <f>'Input Volunteers'!A5694</f>
        <v>0</v>
      </c>
    </row>
    <row r="5692" spans="1:1" x14ac:dyDescent="0.25">
      <c r="A5692">
        <f>'Input Volunteers'!A5695</f>
        <v>0</v>
      </c>
    </row>
    <row r="5693" spans="1:1" x14ac:dyDescent="0.25">
      <c r="A5693">
        <f>'Input Volunteers'!A5696</f>
        <v>0</v>
      </c>
    </row>
    <row r="5694" spans="1:1" x14ac:dyDescent="0.25">
      <c r="A5694">
        <f>'Input Volunteers'!A5697</f>
        <v>0</v>
      </c>
    </row>
    <row r="5695" spans="1:1" x14ac:dyDescent="0.25">
      <c r="A5695">
        <f>'Input Volunteers'!A5698</f>
        <v>0</v>
      </c>
    </row>
    <row r="5696" spans="1:1" x14ac:dyDescent="0.25">
      <c r="A5696">
        <f>'Input Volunteers'!A5699</f>
        <v>0</v>
      </c>
    </row>
    <row r="5697" spans="1:1" x14ac:dyDescent="0.25">
      <c r="A5697">
        <f>'Input Volunteers'!A5700</f>
        <v>0</v>
      </c>
    </row>
    <row r="5698" spans="1:1" x14ac:dyDescent="0.25">
      <c r="A5698">
        <f>'Input Volunteers'!A5701</f>
        <v>0</v>
      </c>
    </row>
    <row r="5699" spans="1:1" x14ac:dyDescent="0.25">
      <c r="A5699">
        <f>'Input Volunteers'!A5702</f>
        <v>0</v>
      </c>
    </row>
    <row r="5700" spans="1:1" x14ac:dyDescent="0.25">
      <c r="A5700">
        <f>'Input Volunteers'!A5703</f>
        <v>0</v>
      </c>
    </row>
    <row r="5701" spans="1:1" x14ac:dyDescent="0.25">
      <c r="A5701">
        <f>'Input Volunteers'!A5704</f>
        <v>0</v>
      </c>
    </row>
    <row r="5702" spans="1:1" x14ac:dyDescent="0.25">
      <c r="A5702">
        <f>'Input Volunteers'!A5705</f>
        <v>0</v>
      </c>
    </row>
    <row r="5703" spans="1:1" x14ac:dyDescent="0.25">
      <c r="A5703">
        <f>'Input Volunteers'!A5706</f>
        <v>0</v>
      </c>
    </row>
    <row r="5704" spans="1:1" x14ac:dyDescent="0.25">
      <c r="A5704">
        <f>'Input Volunteers'!A5707</f>
        <v>0</v>
      </c>
    </row>
    <row r="5705" spans="1:1" x14ac:dyDescent="0.25">
      <c r="A5705">
        <f>'Input Volunteers'!A5708</f>
        <v>0</v>
      </c>
    </row>
    <row r="5706" spans="1:1" x14ac:dyDescent="0.25">
      <c r="A5706">
        <f>'Input Volunteers'!A5709</f>
        <v>0</v>
      </c>
    </row>
    <row r="5707" spans="1:1" x14ac:dyDescent="0.25">
      <c r="A5707">
        <f>'Input Volunteers'!A5710</f>
        <v>0</v>
      </c>
    </row>
    <row r="5708" spans="1:1" x14ac:dyDescent="0.25">
      <c r="A5708">
        <f>'Input Volunteers'!A5711</f>
        <v>0</v>
      </c>
    </row>
    <row r="5709" spans="1:1" x14ac:dyDescent="0.25">
      <c r="A5709">
        <f>'Input Volunteers'!A5712</f>
        <v>0</v>
      </c>
    </row>
    <row r="5710" spans="1:1" x14ac:dyDescent="0.25">
      <c r="A5710">
        <f>'Input Volunteers'!A5713</f>
        <v>0</v>
      </c>
    </row>
    <row r="5711" spans="1:1" x14ac:dyDescent="0.25">
      <c r="A5711">
        <f>'Input Volunteers'!A5714</f>
        <v>0</v>
      </c>
    </row>
    <row r="5712" spans="1:1" x14ac:dyDescent="0.25">
      <c r="A5712">
        <f>'Input Volunteers'!A5715</f>
        <v>0</v>
      </c>
    </row>
    <row r="5713" spans="1:1" x14ac:dyDescent="0.25">
      <c r="A5713">
        <f>'Input Volunteers'!A5716</f>
        <v>0</v>
      </c>
    </row>
    <row r="5714" spans="1:1" x14ac:dyDescent="0.25">
      <c r="A5714">
        <f>'Input Volunteers'!A5717</f>
        <v>0</v>
      </c>
    </row>
    <row r="5715" spans="1:1" x14ac:dyDescent="0.25">
      <c r="A5715">
        <f>'Input Volunteers'!A5718</f>
        <v>0</v>
      </c>
    </row>
    <row r="5716" spans="1:1" x14ac:dyDescent="0.25">
      <c r="A5716">
        <f>'Input Volunteers'!A5719</f>
        <v>0</v>
      </c>
    </row>
    <row r="5717" spans="1:1" x14ac:dyDescent="0.25">
      <c r="A5717">
        <f>'Input Volunteers'!A5720</f>
        <v>0</v>
      </c>
    </row>
    <row r="5718" spans="1:1" x14ac:dyDescent="0.25">
      <c r="A5718">
        <f>'Input Volunteers'!A5721</f>
        <v>0</v>
      </c>
    </row>
    <row r="5719" spans="1:1" x14ac:dyDescent="0.25">
      <c r="A5719">
        <f>'Input Volunteers'!A5722</f>
        <v>0</v>
      </c>
    </row>
    <row r="5720" spans="1:1" x14ac:dyDescent="0.25">
      <c r="A5720">
        <f>'Input Volunteers'!A5723</f>
        <v>0</v>
      </c>
    </row>
    <row r="5721" spans="1:1" x14ac:dyDescent="0.25">
      <c r="A5721">
        <f>'Input Volunteers'!A5724</f>
        <v>0</v>
      </c>
    </row>
    <row r="5722" spans="1:1" x14ac:dyDescent="0.25">
      <c r="A5722">
        <f>'Input Volunteers'!A5725</f>
        <v>0</v>
      </c>
    </row>
    <row r="5723" spans="1:1" x14ac:dyDescent="0.25">
      <c r="A5723">
        <f>'Input Volunteers'!A5726</f>
        <v>0</v>
      </c>
    </row>
    <row r="5724" spans="1:1" x14ac:dyDescent="0.25">
      <c r="A5724">
        <f>'Input Volunteers'!A5727</f>
        <v>0</v>
      </c>
    </row>
    <row r="5725" spans="1:1" x14ac:dyDescent="0.25">
      <c r="A5725">
        <f>'Input Volunteers'!A5728</f>
        <v>0</v>
      </c>
    </row>
    <row r="5726" spans="1:1" x14ac:dyDescent="0.25">
      <c r="A5726">
        <f>'Input Volunteers'!A5729</f>
        <v>0</v>
      </c>
    </row>
    <row r="5727" spans="1:1" x14ac:dyDescent="0.25">
      <c r="A5727">
        <f>'Input Volunteers'!A5730</f>
        <v>0</v>
      </c>
    </row>
    <row r="5728" spans="1:1" x14ac:dyDescent="0.25">
      <c r="A5728">
        <f>'Input Volunteers'!A5731</f>
        <v>0</v>
      </c>
    </row>
    <row r="5729" spans="1:1" x14ac:dyDescent="0.25">
      <c r="A5729">
        <f>'Input Volunteers'!A5732</f>
        <v>0</v>
      </c>
    </row>
    <row r="5730" spans="1:1" x14ac:dyDescent="0.25">
      <c r="A5730">
        <f>'Input Volunteers'!A5733</f>
        <v>0</v>
      </c>
    </row>
    <row r="5731" spans="1:1" x14ac:dyDescent="0.25">
      <c r="A5731">
        <f>'Input Volunteers'!A5734</f>
        <v>0</v>
      </c>
    </row>
    <row r="5732" spans="1:1" x14ac:dyDescent="0.25">
      <c r="A5732">
        <f>'Input Volunteers'!A5735</f>
        <v>0</v>
      </c>
    </row>
    <row r="5733" spans="1:1" x14ac:dyDescent="0.25">
      <c r="A5733">
        <f>'Input Volunteers'!A5736</f>
        <v>0</v>
      </c>
    </row>
    <row r="5734" spans="1:1" x14ac:dyDescent="0.25">
      <c r="A5734">
        <f>'Input Volunteers'!A5737</f>
        <v>0</v>
      </c>
    </row>
    <row r="5735" spans="1:1" x14ac:dyDescent="0.25">
      <c r="A5735">
        <f>'Input Volunteers'!A5738</f>
        <v>0</v>
      </c>
    </row>
    <row r="5736" spans="1:1" x14ac:dyDescent="0.25">
      <c r="A5736">
        <f>'Input Volunteers'!A5739</f>
        <v>0</v>
      </c>
    </row>
    <row r="5737" spans="1:1" x14ac:dyDescent="0.25">
      <c r="A5737">
        <f>'Input Volunteers'!A5740</f>
        <v>0</v>
      </c>
    </row>
    <row r="5738" spans="1:1" x14ac:dyDescent="0.25">
      <c r="A5738">
        <f>'Input Volunteers'!A5741</f>
        <v>0</v>
      </c>
    </row>
    <row r="5739" spans="1:1" x14ac:dyDescent="0.25">
      <c r="A5739">
        <f>'Input Volunteers'!A5742</f>
        <v>0</v>
      </c>
    </row>
    <row r="5740" spans="1:1" x14ac:dyDescent="0.25">
      <c r="A5740">
        <f>'Input Volunteers'!A5743</f>
        <v>0</v>
      </c>
    </row>
    <row r="5741" spans="1:1" x14ac:dyDescent="0.25">
      <c r="A5741">
        <f>'Input Volunteers'!A5744</f>
        <v>0</v>
      </c>
    </row>
    <row r="5742" spans="1:1" x14ac:dyDescent="0.25">
      <c r="A5742">
        <f>'Input Volunteers'!A5745</f>
        <v>0</v>
      </c>
    </row>
    <row r="5743" spans="1:1" x14ac:dyDescent="0.25">
      <c r="A5743">
        <f>'Input Volunteers'!A5746</f>
        <v>0</v>
      </c>
    </row>
    <row r="5744" spans="1:1" x14ac:dyDescent="0.25">
      <c r="A5744">
        <f>'Input Volunteers'!A5747</f>
        <v>0</v>
      </c>
    </row>
    <row r="5745" spans="1:1" x14ac:dyDescent="0.25">
      <c r="A5745">
        <f>'Input Volunteers'!A5748</f>
        <v>0</v>
      </c>
    </row>
    <row r="5746" spans="1:1" x14ac:dyDescent="0.25">
      <c r="A5746">
        <f>'Input Volunteers'!A5749</f>
        <v>0</v>
      </c>
    </row>
    <row r="5747" spans="1:1" x14ac:dyDescent="0.25">
      <c r="A5747">
        <f>'Input Volunteers'!A5750</f>
        <v>0</v>
      </c>
    </row>
    <row r="5748" spans="1:1" x14ac:dyDescent="0.25">
      <c r="A5748">
        <f>'Input Volunteers'!A5751</f>
        <v>0</v>
      </c>
    </row>
    <row r="5749" spans="1:1" x14ac:dyDescent="0.25">
      <c r="A5749">
        <f>'Input Volunteers'!A5752</f>
        <v>0</v>
      </c>
    </row>
    <row r="5750" spans="1:1" x14ac:dyDescent="0.25">
      <c r="A5750">
        <f>'Input Volunteers'!A5753</f>
        <v>0</v>
      </c>
    </row>
    <row r="5751" spans="1:1" x14ac:dyDescent="0.25">
      <c r="A5751">
        <f>'Input Volunteers'!A5754</f>
        <v>0</v>
      </c>
    </row>
    <row r="5752" spans="1:1" x14ac:dyDescent="0.25">
      <c r="A5752">
        <f>'Input Volunteers'!A5755</f>
        <v>0</v>
      </c>
    </row>
    <row r="5753" spans="1:1" x14ac:dyDescent="0.25">
      <c r="A5753">
        <f>'Input Volunteers'!A5756</f>
        <v>0</v>
      </c>
    </row>
    <row r="5754" spans="1:1" x14ac:dyDescent="0.25">
      <c r="A5754">
        <f>'Input Volunteers'!A5757</f>
        <v>0</v>
      </c>
    </row>
    <row r="5755" spans="1:1" x14ac:dyDescent="0.25">
      <c r="A5755">
        <f>'Input Volunteers'!A5758</f>
        <v>0</v>
      </c>
    </row>
    <row r="5756" spans="1:1" x14ac:dyDescent="0.25">
      <c r="A5756">
        <f>'Input Volunteers'!A5759</f>
        <v>0</v>
      </c>
    </row>
    <row r="5757" spans="1:1" x14ac:dyDescent="0.25">
      <c r="A5757">
        <f>'Input Volunteers'!A5760</f>
        <v>0</v>
      </c>
    </row>
    <row r="5758" spans="1:1" x14ac:dyDescent="0.25">
      <c r="A5758">
        <f>'Input Volunteers'!A5761</f>
        <v>0</v>
      </c>
    </row>
    <row r="5759" spans="1:1" x14ac:dyDescent="0.25">
      <c r="A5759">
        <f>'Input Volunteers'!A5762</f>
        <v>0</v>
      </c>
    </row>
    <row r="5760" spans="1:1" x14ac:dyDescent="0.25">
      <c r="A5760">
        <f>'Input Volunteers'!A5763</f>
        <v>0</v>
      </c>
    </row>
    <row r="5761" spans="1:1" x14ac:dyDescent="0.25">
      <c r="A5761">
        <f>'Input Volunteers'!A5764</f>
        <v>0</v>
      </c>
    </row>
    <row r="5762" spans="1:1" x14ac:dyDescent="0.25">
      <c r="A5762">
        <f>'Input Volunteers'!A5765</f>
        <v>0</v>
      </c>
    </row>
    <row r="5763" spans="1:1" x14ac:dyDescent="0.25">
      <c r="A5763">
        <f>'Input Volunteers'!A5766</f>
        <v>0</v>
      </c>
    </row>
    <row r="5764" spans="1:1" x14ac:dyDescent="0.25">
      <c r="A5764">
        <f>'Input Volunteers'!A5767</f>
        <v>0</v>
      </c>
    </row>
    <row r="5765" spans="1:1" x14ac:dyDescent="0.25">
      <c r="A5765">
        <f>'Input Volunteers'!A5768</f>
        <v>0</v>
      </c>
    </row>
    <row r="5766" spans="1:1" x14ac:dyDescent="0.25">
      <c r="A5766">
        <f>'Input Volunteers'!A5769</f>
        <v>0</v>
      </c>
    </row>
    <row r="5767" spans="1:1" x14ac:dyDescent="0.25">
      <c r="A5767">
        <f>'Input Volunteers'!A5770</f>
        <v>0</v>
      </c>
    </row>
    <row r="5768" spans="1:1" x14ac:dyDescent="0.25">
      <c r="A5768">
        <f>'Input Volunteers'!A5771</f>
        <v>0</v>
      </c>
    </row>
    <row r="5769" spans="1:1" x14ac:dyDescent="0.25">
      <c r="A5769">
        <f>'Input Volunteers'!A5772</f>
        <v>0</v>
      </c>
    </row>
    <row r="5770" spans="1:1" x14ac:dyDescent="0.25">
      <c r="A5770">
        <f>'Input Volunteers'!A5773</f>
        <v>0</v>
      </c>
    </row>
    <row r="5771" spans="1:1" x14ac:dyDescent="0.25">
      <c r="A5771">
        <f>'Input Volunteers'!A5774</f>
        <v>0</v>
      </c>
    </row>
    <row r="5772" spans="1:1" x14ac:dyDescent="0.25">
      <c r="A5772">
        <f>'Input Volunteers'!A5775</f>
        <v>0</v>
      </c>
    </row>
    <row r="5773" spans="1:1" x14ac:dyDescent="0.25">
      <c r="A5773">
        <f>'Input Volunteers'!A5776</f>
        <v>0</v>
      </c>
    </row>
    <row r="5774" spans="1:1" x14ac:dyDescent="0.25">
      <c r="A5774">
        <f>'Input Volunteers'!A5777</f>
        <v>0</v>
      </c>
    </row>
    <row r="5775" spans="1:1" x14ac:dyDescent="0.25">
      <c r="A5775">
        <f>'Input Volunteers'!A5778</f>
        <v>0</v>
      </c>
    </row>
    <row r="5776" spans="1:1" x14ac:dyDescent="0.25">
      <c r="A5776">
        <f>'Input Volunteers'!A5779</f>
        <v>0</v>
      </c>
    </row>
    <row r="5777" spans="1:1" x14ac:dyDescent="0.25">
      <c r="A5777">
        <f>'Input Volunteers'!A5780</f>
        <v>0</v>
      </c>
    </row>
    <row r="5778" spans="1:1" x14ac:dyDescent="0.25">
      <c r="A5778">
        <f>'Input Volunteers'!A5781</f>
        <v>0</v>
      </c>
    </row>
    <row r="5779" spans="1:1" x14ac:dyDescent="0.25">
      <c r="A5779">
        <f>'Input Volunteers'!A5782</f>
        <v>0</v>
      </c>
    </row>
    <row r="5780" spans="1:1" x14ac:dyDescent="0.25">
      <c r="A5780">
        <f>'Input Volunteers'!A5783</f>
        <v>0</v>
      </c>
    </row>
    <row r="5781" spans="1:1" x14ac:dyDescent="0.25">
      <c r="A5781">
        <f>'Input Volunteers'!A5784</f>
        <v>0</v>
      </c>
    </row>
    <row r="5782" spans="1:1" x14ac:dyDescent="0.25">
      <c r="A5782">
        <f>'Input Volunteers'!A5785</f>
        <v>0</v>
      </c>
    </row>
    <row r="5783" spans="1:1" x14ac:dyDescent="0.25">
      <c r="A5783">
        <f>'Input Volunteers'!A5786</f>
        <v>0</v>
      </c>
    </row>
    <row r="5784" spans="1:1" x14ac:dyDescent="0.25">
      <c r="A5784">
        <f>'Input Volunteers'!A5787</f>
        <v>0</v>
      </c>
    </row>
    <row r="5785" spans="1:1" x14ac:dyDescent="0.25">
      <c r="A5785">
        <f>'Input Volunteers'!A5788</f>
        <v>0</v>
      </c>
    </row>
    <row r="5786" spans="1:1" x14ac:dyDescent="0.25">
      <c r="A5786">
        <f>'Input Volunteers'!A5789</f>
        <v>0</v>
      </c>
    </row>
    <row r="5787" spans="1:1" x14ac:dyDescent="0.25">
      <c r="A5787">
        <f>'Input Volunteers'!A5790</f>
        <v>0</v>
      </c>
    </row>
    <row r="5788" spans="1:1" x14ac:dyDescent="0.25">
      <c r="A5788">
        <f>'Input Volunteers'!A5791</f>
        <v>0</v>
      </c>
    </row>
    <row r="5789" spans="1:1" x14ac:dyDescent="0.25">
      <c r="A5789">
        <f>'Input Volunteers'!A5792</f>
        <v>0</v>
      </c>
    </row>
    <row r="5790" spans="1:1" x14ac:dyDescent="0.25">
      <c r="A5790">
        <f>'Input Volunteers'!A5793</f>
        <v>0</v>
      </c>
    </row>
    <row r="5791" spans="1:1" x14ac:dyDescent="0.25">
      <c r="A5791">
        <f>'Input Volunteers'!A5794</f>
        <v>0</v>
      </c>
    </row>
    <row r="5792" spans="1:1" x14ac:dyDescent="0.25">
      <c r="A5792">
        <f>'Input Volunteers'!A5795</f>
        <v>0</v>
      </c>
    </row>
    <row r="5793" spans="1:1" x14ac:dyDescent="0.25">
      <c r="A5793">
        <f>'Input Volunteers'!A5796</f>
        <v>0</v>
      </c>
    </row>
    <row r="5794" spans="1:1" x14ac:dyDescent="0.25">
      <c r="A5794">
        <f>'Input Volunteers'!A5797</f>
        <v>0</v>
      </c>
    </row>
    <row r="5795" spans="1:1" x14ac:dyDescent="0.25">
      <c r="A5795">
        <f>'Input Volunteers'!A5798</f>
        <v>0</v>
      </c>
    </row>
    <row r="5796" spans="1:1" x14ac:dyDescent="0.25">
      <c r="A5796">
        <f>'Input Volunteers'!A5799</f>
        <v>0</v>
      </c>
    </row>
    <row r="5797" spans="1:1" x14ac:dyDescent="0.25">
      <c r="A5797">
        <f>'Input Volunteers'!A5800</f>
        <v>0</v>
      </c>
    </row>
    <row r="5798" spans="1:1" x14ac:dyDescent="0.25">
      <c r="A5798">
        <f>'Input Volunteers'!A5801</f>
        <v>0</v>
      </c>
    </row>
    <row r="5799" spans="1:1" x14ac:dyDescent="0.25">
      <c r="A5799">
        <f>'Input Volunteers'!A5802</f>
        <v>0</v>
      </c>
    </row>
    <row r="5800" spans="1:1" x14ac:dyDescent="0.25">
      <c r="A5800">
        <f>'Input Volunteers'!A5803</f>
        <v>0</v>
      </c>
    </row>
    <row r="5801" spans="1:1" x14ac:dyDescent="0.25">
      <c r="A5801">
        <f>'Input Volunteers'!A5804</f>
        <v>0</v>
      </c>
    </row>
    <row r="5802" spans="1:1" x14ac:dyDescent="0.25">
      <c r="A5802">
        <f>'Input Volunteers'!A5805</f>
        <v>0</v>
      </c>
    </row>
    <row r="5803" spans="1:1" x14ac:dyDescent="0.25">
      <c r="A5803">
        <f>'Input Volunteers'!A5806</f>
        <v>0</v>
      </c>
    </row>
    <row r="5804" spans="1:1" x14ac:dyDescent="0.25">
      <c r="A5804">
        <f>'Input Volunteers'!A5807</f>
        <v>0</v>
      </c>
    </row>
    <row r="5805" spans="1:1" x14ac:dyDescent="0.25">
      <c r="A5805">
        <f>'Input Volunteers'!A5808</f>
        <v>0</v>
      </c>
    </row>
    <row r="5806" spans="1:1" x14ac:dyDescent="0.25">
      <c r="A5806">
        <f>'Input Volunteers'!A5809</f>
        <v>0</v>
      </c>
    </row>
    <row r="5807" spans="1:1" x14ac:dyDescent="0.25">
      <c r="A5807">
        <f>'Input Volunteers'!A5810</f>
        <v>0</v>
      </c>
    </row>
    <row r="5808" spans="1:1" x14ac:dyDescent="0.25">
      <c r="A5808">
        <f>'Input Volunteers'!A5811</f>
        <v>0</v>
      </c>
    </row>
    <row r="5809" spans="1:1" x14ac:dyDescent="0.25">
      <c r="A5809">
        <f>'Input Volunteers'!A5812</f>
        <v>0</v>
      </c>
    </row>
    <row r="5810" spans="1:1" x14ac:dyDescent="0.25">
      <c r="A5810">
        <f>'Input Volunteers'!A5813</f>
        <v>0</v>
      </c>
    </row>
    <row r="5811" spans="1:1" x14ac:dyDescent="0.25">
      <c r="A5811">
        <f>'Input Volunteers'!A5814</f>
        <v>0</v>
      </c>
    </row>
    <row r="5812" spans="1:1" x14ac:dyDescent="0.25">
      <c r="A5812">
        <f>'Input Volunteers'!A5815</f>
        <v>0</v>
      </c>
    </row>
    <row r="5813" spans="1:1" x14ac:dyDescent="0.25">
      <c r="A5813">
        <f>'Input Volunteers'!A5816</f>
        <v>0</v>
      </c>
    </row>
    <row r="5814" spans="1:1" x14ac:dyDescent="0.25">
      <c r="A5814">
        <f>'Input Volunteers'!A5817</f>
        <v>0</v>
      </c>
    </row>
    <row r="5815" spans="1:1" x14ac:dyDescent="0.25">
      <c r="A5815">
        <f>'Input Volunteers'!A5818</f>
        <v>0</v>
      </c>
    </row>
    <row r="5816" spans="1:1" x14ac:dyDescent="0.25">
      <c r="A5816">
        <f>'Input Volunteers'!A5819</f>
        <v>0</v>
      </c>
    </row>
    <row r="5817" spans="1:1" x14ac:dyDescent="0.25">
      <c r="A5817">
        <f>'Input Volunteers'!A5820</f>
        <v>0</v>
      </c>
    </row>
    <row r="5818" spans="1:1" x14ac:dyDescent="0.25">
      <c r="A5818">
        <f>'Input Volunteers'!A5821</f>
        <v>0</v>
      </c>
    </row>
    <row r="5819" spans="1:1" x14ac:dyDescent="0.25">
      <c r="A5819">
        <f>'Input Volunteers'!A5822</f>
        <v>0</v>
      </c>
    </row>
    <row r="5820" spans="1:1" x14ac:dyDescent="0.25">
      <c r="A5820">
        <f>'Input Volunteers'!A5823</f>
        <v>0</v>
      </c>
    </row>
    <row r="5821" spans="1:1" x14ac:dyDescent="0.25">
      <c r="A5821">
        <f>'Input Volunteers'!A5824</f>
        <v>0</v>
      </c>
    </row>
    <row r="5822" spans="1:1" x14ac:dyDescent="0.25">
      <c r="A5822">
        <f>'Input Volunteers'!A5825</f>
        <v>0</v>
      </c>
    </row>
    <row r="5823" spans="1:1" x14ac:dyDescent="0.25">
      <c r="A5823">
        <f>'Input Volunteers'!A5826</f>
        <v>0</v>
      </c>
    </row>
    <row r="5824" spans="1:1" x14ac:dyDescent="0.25">
      <c r="A5824">
        <f>'Input Volunteers'!A5827</f>
        <v>0</v>
      </c>
    </row>
    <row r="5825" spans="1:1" x14ac:dyDescent="0.25">
      <c r="A5825">
        <f>'Input Volunteers'!A5828</f>
        <v>0</v>
      </c>
    </row>
    <row r="5826" spans="1:1" x14ac:dyDescent="0.25">
      <c r="A5826">
        <f>'Input Volunteers'!A5829</f>
        <v>0</v>
      </c>
    </row>
    <row r="5827" spans="1:1" x14ac:dyDescent="0.25">
      <c r="A5827">
        <f>'Input Volunteers'!A5830</f>
        <v>0</v>
      </c>
    </row>
    <row r="5828" spans="1:1" x14ac:dyDescent="0.25">
      <c r="A5828">
        <f>'Input Volunteers'!A5831</f>
        <v>0</v>
      </c>
    </row>
    <row r="5829" spans="1:1" x14ac:dyDescent="0.25">
      <c r="A5829">
        <f>'Input Volunteers'!A5832</f>
        <v>0</v>
      </c>
    </row>
    <row r="5830" spans="1:1" x14ac:dyDescent="0.25">
      <c r="A5830">
        <f>'Input Volunteers'!A5833</f>
        <v>0</v>
      </c>
    </row>
    <row r="5831" spans="1:1" x14ac:dyDescent="0.25">
      <c r="A5831">
        <f>'Input Volunteers'!A5834</f>
        <v>0</v>
      </c>
    </row>
    <row r="5832" spans="1:1" x14ac:dyDescent="0.25">
      <c r="A5832">
        <f>'Input Volunteers'!A5835</f>
        <v>0</v>
      </c>
    </row>
    <row r="5833" spans="1:1" x14ac:dyDescent="0.25">
      <c r="A5833">
        <f>'Input Volunteers'!A5836</f>
        <v>0</v>
      </c>
    </row>
    <row r="5834" spans="1:1" x14ac:dyDescent="0.25">
      <c r="A5834">
        <f>'Input Volunteers'!A5837</f>
        <v>0</v>
      </c>
    </row>
    <row r="5835" spans="1:1" x14ac:dyDescent="0.25">
      <c r="A5835">
        <f>'Input Volunteers'!A5838</f>
        <v>0</v>
      </c>
    </row>
    <row r="5836" spans="1:1" x14ac:dyDescent="0.25">
      <c r="A5836">
        <f>'Input Volunteers'!A5839</f>
        <v>0</v>
      </c>
    </row>
    <row r="5837" spans="1:1" x14ac:dyDescent="0.25">
      <c r="A5837">
        <f>'Input Volunteers'!A5840</f>
        <v>0</v>
      </c>
    </row>
    <row r="5838" spans="1:1" x14ac:dyDescent="0.25">
      <c r="A5838">
        <f>'Input Volunteers'!A5841</f>
        <v>0</v>
      </c>
    </row>
    <row r="5839" spans="1:1" x14ac:dyDescent="0.25">
      <c r="A5839">
        <f>'Input Volunteers'!A5842</f>
        <v>0</v>
      </c>
    </row>
    <row r="5840" spans="1:1" x14ac:dyDescent="0.25">
      <c r="A5840">
        <f>'Input Volunteers'!A5843</f>
        <v>0</v>
      </c>
    </row>
    <row r="5841" spans="1:1" x14ac:dyDescent="0.25">
      <c r="A5841">
        <f>'Input Volunteers'!A5844</f>
        <v>0</v>
      </c>
    </row>
    <row r="5842" spans="1:1" x14ac:dyDescent="0.25">
      <c r="A5842">
        <f>'Input Volunteers'!A5845</f>
        <v>0</v>
      </c>
    </row>
    <row r="5843" spans="1:1" x14ac:dyDescent="0.25">
      <c r="A5843">
        <f>'Input Volunteers'!A5846</f>
        <v>0</v>
      </c>
    </row>
    <row r="5844" spans="1:1" x14ac:dyDescent="0.25">
      <c r="A5844">
        <f>'Input Volunteers'!A5847</f>
        <v>0</v>
      </c>
    </row>
    <row r="5845" spans="1:1" x14ac:dyDescent="0.25">
      <c r="A5845">
        <f>'Input Volunteers'!A5848</f>
        <v>0</v>
      </c>
    </row>
    <row r="5846" spans="1:1" x14ac:dyDescent="0.25">
      <c r="A5846">
        <f>'Input Volunteers'!A5849</f>
        <v>0</v>
      </c>
    </row>
    <row r="5847" spans="1:1" x14ac:dyDescent="0.25">
      <c r="A5847">
        <f>'Input Volunteers'!A5850</f>
        <v>0</v>
      </c>
    </row>
    <row r="5848" spans="1:1" x14ac:dyDescent="0.25">
      <c r="A5848">
        <f>'Input Volunteers'!A5851</f>
        <v>0</v>
      </c>
    </row>
    <row r="5849" spans="1:1" x14ac:dyDescent="0.25">
      <c r="A5849">
        <f>'Input Volunteers'!A5852</f>
        <v>0</v>
      </c>
    </row>
    <row r="5850" spans="1:1" x14ac:dyDescent="0.25">
      <c r="A5850">
        <f>'Input Volunteers'!A5853</f>
        <v>0</v>
      </c>
    </row>
    <row r="5851" spans="1:1" x14ac:dyDescent="0.25">
      <c r="A5851">
        <f>'Input Volunteers'!A5854</f>
        <v>0</v>
      </c>
    </row>
    <row r="5852" spans="1:1" x14ac:dyDescent="0.25">
      <c r="A5852">
        <f>'Input Volunteers'!A5855</f>
        <v>0</v>
      </c>
    </row>
    <row r="5853" spans="1:1" x14ac:dyDescent="0.25">
      <c r="A5853">
        <f>'Input Volunteers'!A5856</f>
        <v>0</v>
      </c>
    </row>
    <row r="5854" spans="1:1" x14ac:dyDescent="0.25">
      <c r="A5854">
        <f>'Input Volunteers'!A5857</f>
        <v>0</v>
      </c>
    </row>
    <row r="5855" spans="1:1" x14ac:dyDescent="0.25">
      <c r="A5855">
        <f>'Input Volunteers'!A5858</f>
        <v>0</v>
      </c>
    </row>
    <row r="5856" spans="1:1" x14ac:dyDescent="0.25">
      <c r="A5856">
        <f>'Input Volunteers'!A5859</f>
        <v>0</v>
      </c>
    </row>
    <row r="5857" spans="1:1" x14ac:dyDescent="0.25">
      <c r="A5857">
        <f>'Input Volunteers'!A5860</f>
        <v>0</v>
      </c>
    </row>
    <row r="5858" spans="1:1" x14ac:dyDescent="0.25">
      <c r="A5858">
        <f>'Input Volunteers'!A5861</f>
        <v>0</v>
      </c>
    </row>
    <row r="5859" spans="1:1" x14ac:dyDescent="0.25">
      <c r="A5859">
        <f>'Input Volunteers'!A5862</f>
        <v>0</v>
      </c>
    </row>
    <row r="5860" spans="1:1" x14ac:dyDescent="0.25">
      <c r="A5860">
        <f>'Input Volunteers'!A5863</f>
        <v>0</v>
      </c>
    </row>
    <row r="5861" spans="1:1" x14ac:dyDescent="0.25">
      <c r="A5861">
        <f>'Input Volunteers'!A5864</f>
        <v>0</v>
      </c>
    </row>
    <row r="5862" spans="1:1" x14ac:dyDescent="0.25">
      <c r="A5862">
        <f>'Input Volunteers'!A5865</f>
        <v>0</v>
      </c>
    </row>
    <row r="5863" spans="1:1" x14ac:dyDescent="0.25">
      <c r="A5863">
        <f>'Input Volunteers'!A5866</f>
        <v>0</v>
      </c>
    </row>
    <row r="5864" spans="1:1" x14ac:dyDescent="0.25">
      <c r="A5864">
        <f>'Input Volunteers'!A5867</f>
        <v>0</v>
      </c>
    </row>
    <row r="5865" spans="1:1" x14ac:dyDescent="0.25">
      <c r="A5865">
        <f>'Input Volunteers'!A5868</f>
        <v>0</v>
      </c>
    </row>
    <row r="5866" spans="1:1" x14ac:dyDescent="0.25">
      <c r="A5866">
        <f>'Input Volunteers'!A5869</f>
        <v>0</v>
      </c>
    </row>
    <row r="5867" spans="1:1" x14ac:dyDescent="0.25">
      <c r="A5867">
        <f>'Input Volunteers'!A5870</f>
        <v>0</v>
      </c>
    </row>
    <row r="5868" spans="1:1" x14ac:dyDescent="0.25">
      <c r="A5868">
        <f>'Input Volunteers'!A5871</f>
        <v>0</v>
      </c>
    </row>
    <row r="5869" spans="1:1" x14ac:dyDescent="0.25">
      <c r="A5869">
        <f>'Input Volunteers'!A5872</f>
        <v>0</v>
      </c>
    </row>
    <row r="5870" spans="1:1" x14ac:dyDescent="0.25">
      <c r="A5870">
        <f>'Input Volunteers'!A5873</f>
        <v>0</v>
      </c>
    </row>
    <row r="5871" spans="1:1" x14ac:dyDescent="0.25">
      <c r="A5871">
        <f>'Input Volunteers'!A5874</f>
        <v>0</v>
      </c>
    </row>
    <row r="5872" spans="1:1" x14ac:dyDescent="0.25">
      <c r="A5872">
        <f>'Input Volunteers'!A5875</f>
        <v>0</v>
      </c>
    </row>
    <row r="5873" spans="1:1" x14ac:dyDescent="0.25">
      <c r="A5873">
        <f>'Input Volunteers'!A5876</f>
        <v>0</v>
      </c>
    </row>
    <row r="5874" spans="1:1" x14ac:dyDescent="0.25">
      <c r="A5874">
        <f>'Input Volunteers'!A5877</f>
        <v>0</v>
      </c>
    </row>
    <row r="5875" spans="1:1" x14ac:dyDescent="0.25">
      <c r="A5875">
        <f>'Input Volunteers'!A5878</f>
        <v>0</v>
      </c>
    </row>
    <row r="5876" spans="1:1" x14ac:dyDescent="0.25">
      <c r="A5876">
        <f>'Input Volunteers'!A5879</f>
        <v>0</v>
      </c>
    </row>
    <row r="5877" spans="1:1" x14ac:dyDescent="0.25">
      <c r="A5877">
        <f>'Input Volunteers'!A5880</f>
        <v>0</v>
      </c>
    </row>
    <row r="5878" spans="1:1" x14ac:dyDescent="0.25">
      <c r="A5878">
        <f>'Input Volunteers'!A5881</f>
        <v>0</v>
      </c>
    </row>
    <row r="5879" spans="1:1" x14ac:dyDescent="0.25">
      <c r="A5879">
        <f>'Input Volunteers'!A5882</f>
        <v>0</v>
      </c>
    </row>
    <row r="5880" spans="1:1" x14ac:dyDescent="0.25">
      <c r="A5880">
        <f>'Input Volunteers'!A5883</f>
        <v>0</v>
      </c>
    </row>
    <row r="5881" spans="1:1" x14ac:dyDescent="0.25">
      <c r="A5881">
        <f>'Input Volunteers'!A5884</f>
        <v>0</v>
      </c>
    </row>
    <row r="5882" spans="1:1" x14ac:dyDescent="0.25">
      <c r="A5882">
        <f>'Input Volunteers'!A5885</f>
        <v>0</v>
      </c>
    </row>
    <row r="5883" spans="1:1" x14ac:dyDescent="0.25">
      <c r="A5883">
        <f>'Input Volunteers'!A5886</f>
        <v>0</v>
      </c>
    </row>
    <row r="5884" spans="1:1" x14ac:dyDescent="0.25">
      <c r="A5884">
        <f>'Input Volunteers'!A5887</f>
        <v>0</v>
      </c>
    </row>
    <row r="5885" spans="1:1" x14ac:dyDescent="0.25">
      <c r="A5885">
        <f>'Input Volunteers'!A5888</f>
        <v>0</v>
      </c>
    </row>
    <row r="5886" spans="1:1" x14ac:dyDescent="0.25">
      <c r="A5886">
        <f>'Input Volunteers'!A5889</f>
        <v>0</v>
      </c>
    </row>
    <row r="5887" spans="1:1" x14ac:dyDescent="0.25">
      <c r="A5887">
        <f>'Input Volunteers'!A5890</f>
        <v>0</v>
      </c>
    </row>
    <row r="5888" spans="1:1" x14ac:dyDescent="0.25">
      <c r="A5888">
        <f>'Input Volunteers'!A5891</f>
        <v>0</v>
      </c>
    </row>
    <row r="5889" spans="1:1" x14ac:dyDescent="0.25">
      <c r="A5889">
        <f>'Input Volunteers'!A5892</f>
        <v>0</v>
      </c>
    </row>
    <row r="5890" spans="1:1" x14ac:dyDescent="0.25">
      <c r="A5890">
        <f>'Input Volunteers'!A5893</f>
        <v>0</v>
      </c>
    </row>
    <row r="5891" spans="1:1" x14ac:dyDescent="0.25">
      <c r="A5891">
        <f>'Input Volunteers'!A5894</f>
        <v>0</v>
      </c>
    </row>
    <row r="5892" spans="1:1" x14ac:dyDescent="0.25">
      <c r="A5892">
        <f>'Input Volunteers'!A5895</f>
        <v>0</v>
      </c>
    </row>
    <row r="5893" spans="1:1" x14ac:dyDescent="0.25">
      <c r="A5893">
        <f>'Input Volunteers'!A5896</f>
        <v>0</v>
      </c>
    </row>
    <row r="5894" spans="1:1" x14ac:dyDescent="0.25">
      <c r="A5894">
        <f>'Input Volunteers'!A5897</f>
        <v>0</v>
      </c>
    </row>
    <row r="5895" spans="1:1" x14ac:dyDescent="0.25">
      <c r="A5895">
        <f>'Input Volunteers'!A5898</f>
        <v>0</v>
      </c>
    </row>
    <row r="5896" spans="1:1" x14ac:dyDescent="0.25">
      <c r="A5896">
        <f>'Input Volunteers'!A5899</f>
        <v>0</v>
      </c>
    </row>
    <row r="5897" spans="1:1" x14ac:dyDescent="0.25">
      <c r="A5897">
        <f>'Input Volunteers'!A5900</f>
        <v>0</v>
      </c>
    </row>
    <row r="5898" spans="1:1" x14ac:dyDescent="0.25">
      <c r="A5898">
        <f>'Input Volunteers'!A5901</f>
        <v>0</v>
      </c>
    </row>
    <row r="5899" spans="1:1" x14ac:dyDescent="0.25">
      <c r="A5899">
        <f>'Input Volunteers'!A5902</f>
        <v>0</v>
      </c>
    </row>
    <row r="5900" spans="1:1" x14ac:dyDescent="0.25">
      <c r="A5900">
        <f>'Input Volunteers'!A5903</f>
        <v>0</v>
      </c>
    </row>
    <row r="5901" spans="1:1" x14ac:dyDescent="0.25">
      <c r="A5901">
        <f>'Input Volunteers'!A5904</f>
        <v>0</v>
      </c>
    </row>
    <row r="5902" spans="1:1" x14ac:dyDescent="0.25">
      <c r="A5902">
        <f>'Input Volunteers'!A5905</f>
        <v>0</v>
      </c>
    </row>
    <row r="5903" spans="1:1" x14ac:dyDescent="0.25">
      <c r="A5903">
        <f>'Input Volunteers'!A5906</f>
        <v>0</v>
      </c>
    </row>
    <row r="5904" spans="1:1" x14ac:dyDescent="0.25">
      <c r="A5904">
        <f>'Input Volunteers'!A5907</f>
        <v>0</v>
      </c>
    </row>
    <row r="5905" spans="1:1" x14ac:dyDescent="0.25">
      <c r="A5905">
        <f>'Input Volunteers'!A5908</f>
        <v>0</v>
      </c>
    </row>
    <row r="5906" spans="1:1" x14ac:dyDescent="0.25">
      <c r="A5906">
        <f>'Input Volunteers'!A5909</f>
        <v>0</v>
      </c>
    </row>
    <row r="5907" spans="1:1" x14ac:dyDescent="0.25">
      <c r="A5907">
        <f>'Input Volunteers'!A5910</f>
        <v>0</v>
      </c>
    </row>
    <row r="5908" spans="1:1" x14ac:dyDescent="0.25">
      <c r="A5908">
        <f>'Input Volunteers'!A5911</f>
        <v>0</v>
      </c>
    </row>
    <row r="5909" spans="1:1" x14ac:dyDescent="0.25">
      <c r="A5909">
        <f>'Input Volunteers'!A5912</f>
        <v>0</v>
      </c>
    </row>
    <row r="5910" spans="1:1" x14ac:dyDescent="0.25">
      <c r="A5910">
        <f>'Input Volunteers'!A5913</f>
        <v>0</v>
      </c>
    </row>
    <row r="5911" spans="1:1" x14ac:dyDescent="0.25">
      <c r="A5911">
        <f>'Input Volunteers'!A5914</f>
        <v>0</v>
      </c>
    </row>
    <row r="5912" spans="1:1" x14ac:dyDescent="0.25">
      <c r="A5912">
        <f>'Input Volunteers'!A5915</f>
        <v>0</v>
      </c>
    </row>
    <row r="5913" spans="1:1" x14ac:dyDescent="0.25">
      <c r="A5913">
        <f>'Input Volunteers'!A5916</f>
        <v>0</v>
      </c>
    </row>
    <row r="5914" spans="1:1" x14ac:dyDescent="0.25">
      <c r="A5914">
        <f>'Input Volunteers'!A5917</f>
        <v>0</v>
      </c>
    </row>
    <row r="5915" spans="1:1" x14ac:dyDescent="0.25">
      <c r="A5915">
        <f>'Input Volunteers'!A5918</f>
        <v>0</v>
      </c>
    </row>
    <row r="5916" spans="1:1" x14ac:dyDescent="0.25">
      <c r="A5916">
        <f>'Input Volunteers'!A5919</f>
        <v>0</v>
      </c>
    </row>
    <row r="5917" spans="1:1" x14ac:dyDescent="0.25">
      <c r="A5917">
        <f>'Input Volunteers'!A5920</f>
        <v>0</v>
      </c>
    </row>
    <row r="5918" spans="1:1" x14ac:dyDescent="0.25">
      <c r="A5918">
        <f>'Input Volunteers'!A5921</f>
        <v>0</v>
      </c>
    </row>
    <row r="5919" spans="1:1" x14ac:dyDescent="0.25">
      <c r="A5919">
        <f>'Input Volunteers'!A5922</f>
        <v>0</v>
      </c>
    </row>
    <row r="5920" spans="1:1" x14ac:dyDescent="0.25">
      <c r="A5920">
        <f>'Input Volunteers'!A5923</f>
        <v>0</v>
      </c>
    </row>
    <row r="5921" spans="1:1" x14ac:dyDescent="0.25">
      <c r="A5921">
        <f>'Input Volunteers'!A5924</f>
        <v>0</v>
      </c>
    </row>
    <row r="5922" spans="1:1" x14ac:dyDescent="0.25">
      <c r="A5922">
        <f>'Input Volunteers'!A5925</f>
        <v>0</v>
      </c>
    </row>
    <row r="5923" spans="1:1" x14ac:dyDescent="0.25">
      <c r="A5923">
        <f>'Input Volunteers'!A5926</f>
        <v>0</v>
      </c>
    </row>
    <row r="5924" spans="1:1" x14ac:dyDescent="0.25">
      <c r="A5924">
        <f>'Input Volunteers'!A5927</f>
        <v>0</v>
      </c>
    </row>
    <row r="5925" spans="1:1" x14ac:dyDescent="0.25">
      <c r="A5925">
        <f>'Input Volunteers'!A5928</f>
        <v>0</v>
      </c>
    </row>
    <row r="5926" spans="1:1" x14ac:dyDescent="0.25">
      <c r="A5926">
        <f>'Input Volunteers'!A5929</f>
        <v>0</v>
      </c>
    </row>
    <row r="5927" spans="1:1" x14ac:dyDescent="0.25">
      <c r="A5927">
        <f>'Input Volunteers'!A5930</f>
        <v>0</v>
      </c>
    </row>
    <row r="5928" spans="1:1" x14ac:dyDescent="0.25">
      <c r="A5928">
        <f>'Input Volunteers'!A5931</f>
        <v>0</v>
      </c>
    </row>
    <row r="5929" spans="1:1" x14ac:dyDescent="0.25">
      <c r="A5929">
        <f>'Input Volunteers'!A5932</f>
        <v>0</v>
      </c>
    </row>
    <row r="5930" spans="1:1" x14ac:dyDescent="0.25">
      <c r="A5930">
        <f>'Input Volunteers'!A5933</f>
        <v>0</v>
      </c>
    </row>
    <row r="5931" spans="1:1" x14ac:dyDescent="0.25">
      <c r="A5931">
        <f>'Input Volunteers'!A5934</f>
        <v>0</v>
      </c>
    </row>
    <row r="5932" spans="1:1" x14ac:dyDescent="0.25">
      <c r="A5932">
        <f>'Input Volunteers'!A5935</f>
        <v>0</v>
      </c>
    </row>
    <row r="5933" spans="1:1" x14ac:dyDescent="0.25">
      <c r="A5933">
        <f>'Input Volunteers'!A5936</f>
        <v>0</v>
      </c>
    </row>
    <row r="5934" spans="1:1" x14ac:dyDescent="0.25">
      <c r="A5934">
        <f>'Input Volunteers'!A5937</f>
        <v>0</v>
      </c>
    </row>
    <row r="5935" spans="1:1" x14ac:dyDescent="0.25">
      <c r="A5935">
        <f>'Input Volunteers'!A5938</f>
        <v>0</v>
      </c>
    </row>
    <row r="5936" spans="1:1" x14ac:dyDescent="0.25">
      <c r="A5936">
        <f>'Input Volunteers'!A5939</f>
        <v>0</v>
      </c>
    </row>
    <row r="5937" spans="1:1" x14ac:dyDescent="0.25">
      <c r="A5937">
        <f>'Input Volunteers'!A5940</f>
        <v>0</v>
      </c>
    </row>
    <row r="5938" spans="1:1" x14ac:dyDescent="0.25">
      <c r="A5938">
        <f>'Input Volunteers'!A5941</f>
        <v>0</v>
      </c>
    </row>
    <row r="5939" spans="1:1" x14ac:dyDescent="0.25">
      <c r="A5939">
        <f>'Input Volunteers'!A5942</f>
        <v>0</v>
      </c>
    </row>
    <row r="5940" spans="1:1" x14ac:dyDescent="0.25">
      <c r="A5940">
        <f>'Input Volunteers'!A5943</f>
        <v>0</v>
      </c>
    </row>
    <row r="5941" spans="1:1" x14ac:dyDescent="0.25">
      <c r="A5941">
        <f>'Input Volunteers'!A5944</f>
        <v>0</v>
      </c>
    </row>
    <row r="5942" spans="1:1" x14ac:dyDescent="0.25">
      <c r="A5942">
        <f>'Input Volunteers'!A5945</f>
        <v>0</v>
      </c>
    </row>
    <row r="5943" spans="1:1" x14ac:dyDescent="0.25">
      <c r="A5943">
        <f>'Input Volunteers'!A5946</f>
        <v>0</v>
      </c>
    </row>
    <row r="5944" spans="1:1" x14ac:dyDescent="0.25">
      <c r="A5944">
        <f>'Input Volunteers'!A5947</f>
        <v>0</v>
      </c>
    </row>
    <row r="5945" spans="1:1" x14ac:dyDescent="0.25">
      <c r="A5945">
        <f>'Input Volunteers'!A5948</f>
        <v>0</v>
      </c>
    </row>
    <row r="5946" spans="1:1" x14ac:dyDescent="0.25">
      <c r="A5946">
        <f>'Input Volunteers'!A5949</f>
        <v>0</v>
      </c>
    </row>
    <row r="5947" spans="1:1" x14ac:dyDescent="0.25">
      <c r="A5947">
        <f>'Input Volunteers'!A5950</f>
        <v>0</v>
      </c>
    </row>
    <row r="5948" spans="1:1" x14ac:dyDescent="0.25">
      <c r="A5948">
        <f>'Input Volunteers'!A5951</f>
        <v>0</v>
      </c>
    </row>
    <row r="5949" spans="1:1" x14ac:dyDescent="0.25">
      <c r="A5949">
        <f>'Input Volunteers'!A5952</f>
        <v>0</v>
      </c>
    </row>
    <row r="5950" spans="1:1" x14ac:dyDescent="0.25">
      <c r="A5950">
        <f>'Input Volunteers'!A5953</f>
        <v>0</v>
      </c>
    </row>
    <row r="5951" spans="1:1" x14ac:dyDescent="0.25">
      <c r="A5951">
        <f>'Input Volunteers'!A5954</f>
        <v>0</v>
      </c>
    </row>
    <row r="5952" spans="1:1" x14ac:dyDescent="0.25">
      <c r="A5952">
        <f>'Input Volunteers'!A5955</f>
        <v>0</v>
      </c>
    </row>
    <row r="5953" spans="1:1" x14ac:dyDescent="0.25">
      <c r="A5953">
        <f>'Input Volunteers'!A5956</f>
        <v>0</v>
      </c>
    </row>
    <row r="5954" spans="1:1" x14ac:dyDescent="0.25">
      <c r="A5954">
        <f>'Input Volunteers'!A5957</f>
        <v>0</v>
      </c>
    </row>
    <row r="5955" spans="1:1" x14ac:dyDescent="0.25">
      <c r="A5955">
        <f>'Input Volunteers'!A5958</f>
        <v>0</v>
      </c>
    </row>
    <row r="5956" spans="1:1" x14ac:dyDescent="0.25">
      <c r="A5956">
        <f>'Input Volunteers'!A5959</f>
        <v>0</v>
      </c>
    </row>
    <row r="5957" spans="1:1" x14ac:dyDescent="0.25">
      <c r="A5957">
        <f>'Input Volunteers'!A5960</f>
        <v>0</v>
      </c>
    </row>
    <row r="5958" spans="1:1" x14ac:dyDescent="0.25">
      <c r="A5958">
        <f>'Input Volunteers'!A5961</f>
        <v>0</v>
      </c>
    </row>
    <row r="5959" spans="1:1" x14ac:dyDescent="0.25">
      <c r="A5959">
        <f>'Input Volunteers'!A5962</f>
        <v>0</v>
      </c>
    </row>
    <row r="5960" spans="1:1" x14ac:dyDescent="0.25">
      <c r="A5960">
        <f>'Input Volunteers'!A5963</f>
        <v>0</v>
      </c>
    </row>
    <row r="5961" spans="1:1" x14ac:dyDescent="0.25">
      <c r="A5961">
        <f>'Input Volunteers'!A5964</f>
        <v>0</v>
      </c>
    </row>
    <row r="5962" spans="1:1" x14ac:dyDescent="0.25">
      <c r="A5962">
        <f>'Input Volunteers'!A5965</f>
        <v>0</v>
      </c>
    </row>
    <row r="5963" spans="1:1" x14ac:dyDescent="0.25">
      <c r="A5963">
        <f>'Input Volunteers'!A5966</f>
        <v>0</v>
      </c>
    </row>
    <row r="5964" spans="1:1" x14ac:dyDescent="0.25">
      <c r="A5964">
        <f>'Input Volunteers'!A5967</f>
        <v>0</v>
      </c>
    </row>
    <row r="5965" spans="1:1" x14ac:dyDescent="0.25">
      <c r="A5965">
        <f>'Input Volunteers'!A5968</f>
        <v>0</v>
      </c>
    </row>
    <row r="5966" spans="1:1" x14ac:dyDescent="0.25">
      <c r="A5966">
        <f>'Input Volunteers'!A5969</f>
        <v>0</v>
      </c>
    </row>
    <row r="5967" spans="1:1" x14ac:dyDescent="0.25">
      <c r="A5967">
        <f>'Input Volunteers'!A5970</f>
        <v>0</v>
      </c>
    </row>
    <row r="5968" spans="1:1" x14ac:dyDescent="0.25">
      <c r="A5968">
        <f>'Input Volunteers'!A5971</f>
        <v>0</v>
      </c>
    </row>
    <row r="5969" spans="1:1" x14ac:dyDescent="0.25">
      <c r="A5969">
        <f>'Input Volunteers'!A5972</f>
        <v>0</v>
      </c>
    </row>
    <row r="5970" spans="1:1" x14ac:dyDescent="0.25">
      <c r="A5970">
        <f>'Input Volunteers'!A5973</f>
        <v>0</v>
      </c>
    </row>
    <row r="5971" spans="1:1" x14ac:dyDescent="0.25">
      <c r="A5971">
        <f>'Input Volunteers'!A5974</f>
        <v>0</v>
      </c>
    </row>
    <row r="5972" spans="1:1" x14ac:dyDescent="0.25">
      <c r="A5972">
        <f>'Input Volunteers'!A5975</f>
        <v>0</v>
      </c>
    </row>
    <row r="5973" spans="1:1" x14ac:dyDescent="0.25">
      <c r="A5973">
        <f>'Input Volunteers'!A5976</f>
        <v>0</v>
      </c>
    </row>
    <row r="5974" spans="1:1" x14ac:dyDescent="0.25">
      <c r="A5974">
        <f>'Input Volunteers'!A5977</f>
        <v>0</v>
      </c>
    </row>
    <row r="5975" spans="1:1" x14ac:dyDescent="0.25">
      <c r="A5975">
        <f>'Input Volunteers'!A5978</f>
        <v>0</v>
      </c>
    </row>
    <row r="5976" spans="1:1" x14ac:dyDescent="0.25">
      <c r="A5976">
        <f>'Input Volunteers'!A5979</f>
        <v>0</v>
      </c>
    </row>
    <row r="5977" spans="1:1" x14ac:dyDescent="0.25">
      <c r="A5977">
        <f>'Input Volunteers'!A5980</f>
        <v>0</v>
      </c>
    </row>
    <row r="5978" spans="1:1" x14ac:dyDescent="0.25">
      <c r="A5978">
        <f>'Input Volunteers'!A5981</f>
        <v>0</v>
      </c>
    </row>
    <row r="5979" spans="1:1" x14ac:dyDescent="0.25">
      <c r="A5979">
        <f>'Input Volunteers'!A5982</f>
        <v>0</v>
      </c>
    </row>
    <row r="5980" spans="1:1" x14ac:dyDescent="0.25">
      <c r="A5980">
        <f>'Input Volunteers'!A5983</f>
        <v>0</v>
      </c>
    </row>
    <row r="5981" spans="1:1" x14ac:dyDescent="0.25">
      <c r="A5981">
        <f>'Input Volunteers'!A5984</f>
        <v>0</v>
      </c>
    </row>
    <row r="5982" spans="1:1" x14ac:dyDescent="0.25">
      <c r="A5982">
        <f>'Input Volunteers'!A5985</f>
        <v>0</v>
      </c>
    </row>
    <row r="5983" spans="1:1" x14ac:dyDescent="0.25">
      <c r="A5983">
        <f>'Input Volunteers'!A5986</f>
        <v>0</v>
      </c>
    </row>
    <row r="5984" spans="1:1" x14ac:dyDescent="0.25">
      <c r="A5984">
        <f>'Input Volunteers'!A5987</f>
        <v>0</v>
      </c>
    </row>
    <row r="5985" spans="1:1" x14ac:dyDescent="0.25">
      <c r="A5985">
        <f>'Input Volunteers'!A5988</f>
        <v>0</v>
      </c>
    </row>
    <row r="5986" spans="1:1" x14ac:dyDescent="0.25">
      <c r="A5986">
        <f>'Input Volunteers'!A5989</f>
        <v>0</v>
      </c>
    </row>
    <row r="5987" spans="1:1" x14ac:dyDescent="0.25">
      <c r="A5987">
        <f>'Input Volunteers'!A5990</f>
        <v>0</v>
      </c>
    </row>
    <row r="5988" spans="1:1" x14ac:dyDescent="0.25">
      <c r="A5988">
        <f>'Input Volunteers'!A5991</f>
        <v>0</v>
      </c>
    </row>
    <row r="5989" spans="1:1" x14ac:dyDescent="0.25">
      <c r="A5989">
        <f>'Input Volunteers'!A5992</f>
        <v>0</v>
      </c>
    </row>
    <row r="5990" spans="1:1" x14ac:dyDescent="0.25">
      <c r="A5990">
        <f>'Input Volunteers'!A5993</f>
        <v>0</v>
      </c>
    </row>
    <row r="5991" spans="1:1" x14ac:dyDescent="0.25">
      <c r="A5991">
        <f>'Input Volunteers'!A5994</f>
        <v>0</v>
      </c>
    </row>
    <row r="5992" spans="1:1" x14ac:dyDescent="0.25">
      <c r="A5992">
        <f>'Input Volunteers'!A5995</f>
        <v>0</v>
      </c>
    </row>
    <row r="5993" spans="1:1" x14ac:dyDescent="0.25">
      <c r="A5993">
        <f>'Input Volunteers'!A5996</f>
        <v>0</v>
      </c>
    </row>
    <row r="5994" spans="1:1" x14ac:dyDescent="0.25">
      <c r="A5994">
        <f>'Input Volunteers'!A5997</f>
        <v>0</v>
      </c>
    </row>
    <row r="5995" spans="1:1" x14ac:dyDescent="0.25">
      <c r="A5995">
        <f>'Input Volunteers'!A5998</f>
        <v>0</v>
      </c>
    </row>
    <row r="5996" spans="1:1" x14ac:dyDescent="0.25">
      <c r="A5996">
        <f>'Input Volunteers'!A5999</f>
        <v>0</v>
      </c>
    </row>
    <row r="5997" spans="1:1" x14ac:dyDescent="0.25">
      <c r="A5997">
        <f>'Input Volunteers'!A6000</f>
        <v>0</v>
      </c>
    </row>
    <row r="5998" spans="1:1" x14ac:dyDescent="0.25">
      <c r="A5998">
        <f>'Input Volunteers'!A6001</f>
        <v>0</v>
      </c>
    </row>
    <row r="5999" spans="1:1" x14ac:dyDescent="0.25">
      <c r="A5999">
        <f>'Input Volunteers'!A6002</f>
        <v>0</v>
      </c>
    </row>
    <row r="6000" spans="1:1" x14ac:dyDescent="0.25">
      <c r="A6000">
        <f>'Input Volunteers'!A6003</f>
        <v>0</v>
      </c>
    </row>
    <row r="6001" spans="1:1" x14ac:dyDescent="0.25">
      <c r="A6001">
        <f>'Input Volunteers'!A6004</f>
        <v>0</v>
      </c>
    </row>
    <row r="6002" spans="1:1" x14ac:dyDescent="0.25">
      <c r="A6002">
        <f>'Input Volunteers'!A6005</f>
        <v>0</v>
      </c>
    </row>
    <row r="6003" spans="1:1" x14ac:dyDescent="0.25">
      <c r="A6003">
        <f>'Input Volunteers'!A6006</f>
        <v>0</v>
      </c>
    </row>
    <row r="6004" spans="1:1" x14ac:dyDescent="0.25">
      <c r="A6004">
        <f>'Input Volunteers'!A6007</f>
        <v>0</v>
      </c>
    </row>
    <row r="6005" spans="1:1" x14ac:dyDescent="0.25">
      <c r="A6005">
        <f>'Input Volunteers'!A6008</f>
        <v>0</v>
      </c>
    </row>
    <row r="6006" spans="1:1" x14ac:dyDescent="0.25">
      <c r="A6006">
        <f>'Input Volunteers'!A6009</f>
        <v>0</v>
      </c>
    </row>
    <row r="6007" spans="1:1" x14ac:dyDescent="0.25">
      <c r="A6007">
        <f>'Input Volunteers'!A6010</f>
        <v>0</v>
      </c>
    </row>
    <row r="6008" spans="1:1" x14ac:dyDescent="0.25">
      <c r="A6008">
        <f>'Input Volunteers'!A6011</f>
        <v>0</v>
      </c>
    </row>
    <row r="6009" spans="1:1" x14ac:dyDescent="0.25">
      <c r="A6009">
        <f>'Input Volunteers'!A6012</f>
        <v>0</v>
      </c>
    </row>
    <row r="6010" spans="1:1" x14ac:dyDescent="0.25">
      <c r="A6010">
        <f>'Input Volunteers'!A6013</f>
        <v>0</v>
      </c>
    </row>
    <row r="6011" spans="1:1" x14ac:dyDescent="0.25">
      <c r="A6011">
        <f>'Input Volunteers'!A6014</f>
        <v>0</v>
      </c>
    </row>
    <row r="6012" spans="1:1" x14ac:dyDescent="0.25">
      <c r="A6012">
        <f>'Input Volunteers'!A6015</f>
        <v>0</v>
      </c>
    </row>
    <row r="6013" spans="1:1" x14ac:dyDescent="0.25">
      <c r="A6013">
        <f>'Input Volunteers'!A6016</f>
        <v>0</v>
      </c>
    </row>
    <row r="6014" spans="1:1" x14ac:dyDescent="0.25">
      <c r="A6014">
        <f>'Input Volunteers'!A6017</f>
        <v>0</v>
      </c>
    </row>
    <row r="6015" spans="1:1" x14ac:dyDescent="0.25">
      <c r="A6015">
        <f>'Input Volunteers'!A6018</f>
        <v>0</v>
      </c>
    </row>
    <row r="6016" spans="1:1" x14ac:dyDescent="0.25">
      <c r="A6016">
        <f>'Input Volunteers'!A6019</f>
        <v>0</v>
      </c>
    </row>
    <row r="6017" spans="1:1" x14ac:dyDescent="0.25">
      <c r="A6017">
        <f>'Input Volunteers'!A6020</f>
        <v>0</v>
      </c>
    </row>
    <row r="6018" spans="1:1" x14ac:dyDescent="0.25">
      <c r="A6018">
        <f>'Input Volunteers'!A6021</f>
        <v>0</v>
      </c>
    </row>
    <row r="6019" spans="1:1" x14ac:dyDescent="0.25">
      <c r="A6019">
        <f>'Input Volunteers'!A6022</f>
        <v>0</v>
      </c>
    </row>
    <row r="6020" spans="1:1" x14ac:dyDescent="0.25">
      <c r="A6020">
        <f>'Input Volunteers'!A6023</f>
        <v>0</v>
      </c>
    </row>
    <row r="6021" spans="1:1" x14ac:dyDescent="0.25">
      <c r="A6021">
        <f>'Input Volunteers'!A6024</f>
        <v>0</v>
      </c>
    </row>
    <row r="6022" spans="1:1" x14ac:dyDescent="0.25">
      <c r="A6022">
        <f>'Input Volunteers'!A6025</f>
        <v>0</v>
      </c>
    </row>
    <row r="6023" spans="1:1" x14ac:dyDescent="0.25">
      <c r="A6023">
        <f>'Input Volunteers'!A6026</f>
        <v>0</v>
      </c>
    </row>
    <row r="6024" spans="1:1" x14ac:dyDescent="0.25">
      <c r="A6024">
        <f>'Input Volunteers'!A6027</f>
        <v>0</v>
      </c>
    </row>
    <row r="6025" spans="1:1" x14ac:dyDescent="0.25">
      <c r="A6025">
        <f>'Input Volunteers'!A6028</f>
        <v>0</v>
      </c>
    </row>
    <row r="6026" spans="1:1" x14ac:dyDescent="0.25">
      <c r="A6026">
        <f>'Input Volunteers'!A6029</f>
        <v>0</v>
      </c>
    </row>
    <row r="6027" spans="1:1" x14ac:dyDescent="0.25">
      <c r="A6027">
        <f>'Input Volunteers'!A6030</f>
        <v>0</v>
      </c>
    </row>
    <row r="6028" spans="1:1" x14ac:dyDescent="0.25">
      <c r="A6028">
        <f>'Input Volunteers'!A6031</f>
        <v>0</v>
      </c>
    </row>
    <row r="6029" spans="1:1" x14ac:dyDescent="0.25">
      <c r="A6029">
        <f>'Input Volunteers'!A6032</f>
        <v>0</v>
      </c>
    </row>
    <row r="6030" spans="1:1" x14ac:dyDescent="0.25">
      <c r="A6030">
        <f>'Input Volunteers'!A6033</f>
        <v>0</v>
      </c>
    </row>
    <row r="6031" spans="1:1" x14ac:dyDescent="0.25">
      <c r="A6031">
        <f>'Input Volunteers'!A6034</f>
        <v>0</v>
      </c>
    </row>
    <row r="6032" spans="1:1" x14ac:dyDescent="0.25">
      <c r="A6032">
        <f>'Input Volunteers'!A6035</f>
        <v>0</v>
      </c>
    </row>
    <row r="6033" spans="1:1" x14ac:dyDescent="0.25">
      <c r="A6033">
        <f>'Input Volunteers'!A6036</f>
        <v>0</v>
      </c>
    </row>
    <row r="6034" spans="1:1" x14ac:dyDescent="0.25">
      <c r="A6034">
        <f>'Input Volunteers'!A6037</f>
        <v>0</v>
      </c>
    </row>
    <row r="6035" spans="1:1" x14ac:dyDescent="0.25">
      <c r="A6035">
        <f>'Input Volunteers'!A6038</f>
        <v>0</v>
      </c>
    </row>
    <row r="6036" spans="1:1" x14ac:dyDescent="0.25">
      <c r="A6036">
        <f>'Input Volunteers'!A6039</f>
        <v>0</v>
      </c>
    </row>
    <row r="6037" spans="1:1" x14ac:dyDescent="0.25">
      <c r="A6037">
        <f>'Input Volunteers'!A6040</f>
        <v>0</v>
      </c>
    </row>
    <row r="6038" spans="1:1" x14ac:dyDescent="0.25">
      <c r="A6038">
        <f>'Input Volunteers'!A6041</f>
        <v>0</v>
      </c>
    </row>
    <row r="6039" spans="1:1" x14ac:dyDescent="0.25">
      <c r="A6039">
        <f>'Input Volunteers'!A6042</f>
        <v>0</v>
      </c>
    </row>
    <row r="6040" spans="1:1" x14ac:dyDescent="0.25">
      <c r="A6040">
        <f>'Input Volunteers'!A6043</f>
        <v>0</v>
      </c>
    </row>
    <row r="6041" spans="1:1" x14ac:dyDescent="0.25">
      <c r="A6041">
        <f>'Input Volunteers'!A6044</f>
        <v>0</v>
      </c>
    </row>
    <row r="6042" spans="1:1" x14ac:dyDescent="0.25">
      <c r="A6042">
        <f>'Input Volunteers'!A6045</f>
        <v>0</v>
      </c>
    </row>
    <row r="6043" spans="1:1" x14ac:dyDescent="0.25">
      <c r="A6043">
        <f>'Input Volunteers'!A6046</f>
        <v>0</v>
      </c>
    </row>
    <row r="6044" spans="1:1" x14ac:dyDescent="0.25">
      <c r="A6044">
        <f>'Input Volunteers'!A6047</f>
        <v>0</v>
      </c>
    </row>
    <row r="6045" spans="1:1" x14ac:dyDescent="0.25">
      <c r="A6045">
        <f>'Input Volunteers'!A6048</f>
        <v>0</v>
      </c>
    </row>
    <row r="6046" spans="1:1" x14ac:dyDescent="0.25">
      <c r="A6046">
        <f>'Input Volunteers'!A6049</f>
        <v>0</v>
      </c>
    </row>
    <row r="6047" spans="1:1" x14ac:dyDescent="0.25">
      <c r="A6047">
        <f>'Input Volunteers'!A6050</f>
        <v>0</v>
      </c>
    </row>
    <row r="6048" spans="1:1" x14ac:dyDescent="0.25">
      <c r="A6048">
        <f>'Input Volunteers'!A6051</f>
        <v>0</v>
      </c>
    </row>
    <row r="6049" spans="1:1" x14ac:dyDescent="0.25">
      <c r="A6049">
        <f>'Input Volunteers'!A6052</f>
        <v>0</v>
      </c>
    </row>
    <row r="6050" spans="1:1" x14ac:dyDescent="0.25">
      <c r="A6050">
        <f>'Input Volunteers'!A6053</f>
        <v>0</v>
      </c>
    </row>
    <row r="6051" spans="1:1" x14ac:dyDescent="0.25">
      <c r="A6051">
        <f>'Input Volunteers'!A6054</f>
        <v>0</v>
      </c>
    </row>
    <row r="6052" spans="1:1" x14ac:dyDescent="0.25">
      <c r="A6052">
        <f>'Input Volunteers'!A6055</f>
        <v>0</v>
      </c>
    </row>
    <row r="6053" spans="1:1" x14ac:dyDescent="0.25">
      <c r="A6053">
        <f>'Input Volunteers'!A6056</f>
        <v>0</v>
      </c>
    </row>
    <row r="6054" spans="1:1" x14ac:dyDescent="0.25">
      <c r="A6054">
        <f>'Input Volunteers'!A6057</f>
        <v>0</v>
      </c>
    </row>
    <row r="6055" spans="1:1" x14ac:dyDescent="0.25">
      <c r="A6055">
        <f>'Input Volunteers'!A6058</f>
        <v>0</v>
      </c>
    </row>
    <row r="6056" spans="1:1" x14ac:dyDescent="0.25">
      <c r="A6056">
        <f>'Input Volunteers'!A6059</f>
        <v>0</v>
      </c>
    </row>
    <row r="6057" spans="1:1" x14ac:dyDescent="0.25">
      <c r="A6057">
        <f>'Input Volunteers'!A6060</f>
        <v>0</v>
      </c>
    </row>
    <row r="6058" spans="1:1" x14ac:dyDescent="0.25">
      <c r="A6058">
        <f>'Input Volunteers'!A6061</f>
        <v>0</v>
      </c>
    </row>
    <row r="6059" spans="1:1" x14ac:dyDescent="0.25">
      <c r="A6059">
        <f>'Input Volunteers'!A6062</f>
        <v>0</v>
      </c>
    </row>
    <row r="6060" spans="1:1" x14ac:dyDescent="0.25">
      <c r="A6060">
        <f>'Input Volunteers'!A6063</f>
        <v>0</v>
      </c>
    </row>
    <row r="6061" spans="1:1" x14ac:dyDescent="0.25">
      <c r="A6061">
        <f>'Input Volunteers'!A6064</f>
        <v>0</v>
      </c>
    </row>
    <row r="6062" spans="1:1" x14ac:dyDescent="0.25">
      <c r="A6062">
        <f>'Input Volunteers'!A6065</f>
        <v>0</v>
      </c>
    </row>
    <row r="6063" spans="1:1" x14ac:dyDescent="0.25">
      <c r="A6063">
        <f>'Input Volunteers'!A6066</f>
        <v>0</v>
      </c>
    </row>
    <row r="6064" spans="1:1" x14ac:dyDescent="0.25">
      <c r="A6064">
        <f>'Input Volunteers'!A6067</f>
        <v>0</v>
      </c>
    </row>
    <row r="6065" spans="1:1" x14ac:dyDescent="0.25">
      <c r="A6065">
        <f>'Input Volunteers'!A6068</f>
        <v>0</v>
      </c>
    </row>
    <row r="6066" spans="1:1" x14ac:dyDescent="0.25">
      <c r="A6066">
        <f>'Input Volunteers'!A6069</f>
        <v>0</v>
      </c>
    </row>
    <row r="6067" spans="1:1" x14ac:dyDescent="0.25">
      <c r="A6067">
        <f>'Input Volunteers'!A6070</f>
        <v>0</v>
      </c>
    </row>
    <row r="6068" spans="1:1" x14ac:dyDescent="0.25">
      <c r="A6068">
        <f>'Input Volunteers'!A6071</f>
        <v>0</v>
      </c>
    </row>
    <row r="6069" spans="1:1" x14ac:dyDescent="0.25">
      <c r="A6069">
        <f>'Input Volunteers'!A6072</f>
        <v>0</v>
      </c>
    </row>
    <row r="6070" spans="1:1" x14ac:dyDescent="0.25">
      <c r="A6070">
        <f>'Input Volunteers'!A6073</f>
        <v>0</v>
      </c>
    </row>
    <row r="6071" spans="1:1" x14ac:dyDescent="0.25">
      <c r="A6071">
        <f>'Input Volunteers'!A6074</f>
        <v>0</v>
      </c>
    </row>
    <row r="6072" spans="1:1" x14ac:dyDescent="0.25">
      <c r="A6072">
        <f>'Input Volunteers'!A6075</f>
        <v>0</v>
      </c>
    </row>
    <row r="6073" spans="1:1" x14ac:dyDescent="0.25">
      <c r="A6073">
        <f>'Input Volunteers'!A6076</f>
        <v>0</v>
      </c>
    </row>
    <row r="6074" spans="1:1" x14ac:dyDescent="0.25">
      <c r="A6074">
        <f>'Input Volunteers'!A6077</f>
        <v>0</v>
      </c>
    </row>
    <row r="6075" spans="1:1" x14ac:dyDescent="0.25">
      <c r="A6075">
        <f>'Input Volunteers'!A6078</f>
        <v>0</v>
      </c>
    </row>
    <row r="6076" spans="1:1" x14ac:dyDescent="0.25">
      <c r="A6076">
        <f>'Input Volunteers'!A6079</f>
        <v>0</v>
      </c>
    </row>
    <row r="6077" spans="1:1" x14ac:dyDescent="0.25">
      <c r="A6077">
        <f>'Input Volunteers'!A6080</f>
        <v>0</v>
      </c>
    </row>
    <row r="6078" spans="1:1" x14ac:dyDescent="0.25">
      <c r="A6078">
        <f>'Input Volunteers'!A6081</f>
        <v>0</v>
      </c>
    </row>
    <row r="6079" spans="1:1" x14ac:dyDescent="0.25">
      <c r="A6079">
        <f>'Input Volunteers'!A6082</f>
        <v>0</v>
      </c>
    </row>
    <row r="6080" spans="1:1" x14ac:dyDescent="0.25">
      <c r="A6080">
        <f>'Input Volunteers'!A6083</f>
        <v>0</v>
      </c>
    </row>
    <row r="6081" spans="1:1" x14ac:dyDescent="0.25">
      <c r="A6081">
        <f>'Input Volunteers'!A6084</f>
        <v>0</v>
      </c>
    </row>
    <row r="6082" spans="1:1" x14ac:dyDescent="0.25">
      <c r="A6082">
        <f>'Input Volunteers'!A6085</f>
        <v>0</v>
      </c>
    </row>
    <row r="6083" spans="1:1" x14ac:dyDescent="0.25">
      <c r="A6083">
        <f>'Input Volunteers'!A6086</f>
        <v>0</v>
      </c>
    </row>
    <row r="6084" spans="1:1" x14ac:dyDescent="0.25">
      <c r="A6084">
        <f>'Input Volunteers'!A6087</f>
        <v>0</v>
      </c>
    </row>
    <row r="6085" spans="1:1" x14ac:dyDescent="0.25">
      <c r="A6085">
        <f>'Input Volunteers'!A6088</f>
        <v>0</v>
      </c>
    </row>
    <row r="6086" spans="1:1" x14ac:dyDescent="0.25">
      <c r="A6086">
        <f>'Input Volunteers'!A6089</f>
        <v>0</v>
      </c>
    </row>
    <row r="6087" spans="1:1" x14ac:dyDescent="0.25">
      <c r="A6087">
        <f>'Input Volunteers'!A6090</f>
        <v>0</v>
      </c>
    </row>
    <row r="6088" spans="1:1" x14ac:dyDescent="0.25">
      <c r="A6088">
        <f>'Input Volunteers'!A6091</f>
        <v>0</v>
      </c>
    </row>
    <row r="6089" spans="1:1" x14ac:dyDescent="0.25">
      <c r="A6089">
        <f>'Input Volunteers'!A6092</f>
        <v>0</v>
      </c>
    </row>
    <row r="6090" spans="1:1" x14ac:dyDescent="0.25">
      <c r="A6090">
        <f>'Input Volunteers'!A6093</f>
        <v>0</v>
      </c>
    </row>
    <row r="6091" spans="1:1" x14ac:dyDescent="0.25">
      <c r="A6091">
        <f>'Input Volunteers'!A6094</f>
        <v>0</v>
      </c>
    </row>
    <row r="6092" spans="1:1" x14ac:dyDescent="0.25">
      <c r="A6092">
        <f>'Input Volunteers'!A6095</f>
        <v>0</v>
      </c>
    </row>
    <row r="6093" spans="1:1" x14ac:dyDescent="0.25">
      <c r="A6093">
        <f>'Input Volunteers'!A6096</f>
        <v>0</v>
      </c>
    </row>
    <row r="6094" spans="1:1" x14ac:dyDescent="0.25">
      <c r="A6094">
        <f>'Input Volunteers'!A6097</f>
        <v>0</v>
      </c>
    </row>
    <row r="6095" spans="1:1" x14ac:dyDescent="0.25">
      <c r="A6095">
        <f>'Input Volunteers'!A6098</f>
        <v>0</v>
      </c>
    </row>
    <row r="6096" spans="1:1" x14ac:dyDescent="0.25">
      <c r="A6096">
        <f>'Input Volunteers'!A6099</f>
        <v>0</v>
      </c>
    </row>
    <row r="6097" spans="1:1" x14ac:dyDescent="0.25">
      <c r="A6097">
        <f>'Input Volunteers'!A6100</f>
        <v>0</v>
      </c>
    </row>
    <row r="6098" spans="1:1" x14ac:dyDescent="0.25">
      <c r="A6098">
        <f>'Input Volunteers'!A6101</f>
        <v>0</v>
      </c>
    </row>
    <row r="6099" spans="1:1" x14ac:dyDescent="0.25">
      <c r="A6099">
        <f>'Input Volunteers'!A6102</f>
        <v>0</v>
      </c>
    </row>
    <row r="6100" spans="1:1" x14ac:dyDescent="0.25">
      <c r="A6100">
        <f>'Input Volunteers'!A6103</f>
        <v>0</v>
      </c>
    </row>
    <row r="6101" spans="1:1" x14ac:dyDescent="0.25">
      <c r="A6101">
        <f>'Input Volunteers'!A6104</f>
        <v>0</v>
      </c>
    </row>
    <row r="6102" spans="1:1" x14ac:dyDescent="0.25">
      <c r="A6102">
        <f>'Input Volunteers'!A6105</f>
        <v>0</v>
      </c>
    </row>
    <row r="6103" spans="1:1" x14ac:dyDescent="0.25">
      <c r="A6103">
        <f>'Input Volunteers'!A6106</f>
        <v>0</v>
      </c>
    </row>
    <row r="6104" spans="1:1" x14ac:dyDescent="0.25">
      <c r="A6104">
        <f>'Input Volunteers'!A6107</f>
        <v>0</v>
      </c>
    </row>
    <row r="6105" spans="1:1" x14ac:dyDescent="0.25">
      <c r="A6105">
        <f>'Input Volunteers'!A6108</f>
        <v>0</v>
      </c>
    </row>
    <row r="6106" spans="1:1" x14ac:dyDescent="0.25">
      <c r="A6106">
        <f>'Input Volunteers'!A6109</f>
        <v>0</v>
      </c>
    </row>
    <row r="6107" spans="1:1" x14ac:dyDescent="0.25">
      <c r="A6107">
        <f>'Input Volunteers'!A6110</f>
        <v>0</v>
      </c>
    </row>
    <row r="6108" spans="1:1" x14ac:dyDescent="0.25">
      <c r="A6108">
        <f>'Input Volunteers'!A6111</f>
        <v>0</v>
      </c>
    </row>
    <row r="6109" spans="1:1" x14ac:dyDescent="0.25">
      <c r="A6109">
        <f>'Input Volunteers'!A6112</f>
        <v>0</v>
      </c>
    </row>
    <row r="6110" spans="1:1" x14ac:dyDescent="0.25">
      <c r="A6110">
        <f>'Input Volunteers'!A6113</f>
        <v>0</v>
      </c>
    </row>
    <row r="6111" spans="1:1" x14ac:dyDescent="0.25">
      <c r="A6111">
        <f>'Input Volunteers'!A6114</f>
        <v>0</v>
      </c>
    </row>
    <row r="6112" spans="1:1" x14ac:dyDescent="0.25">
      <c r="A6112">
        <f>'Input Volunteers'!A6115</f>
        <v>0</v>
      </c>
    </row>
    <row r="6113" spans="1:1" x14ac:dyDescent="0.25">
      <c r="A6113">
        <f>'Input Volunteers'!A6116</f>
        <v>0</v>
      </c>
    </row>
    <row r="6114" spans="1:1" x14ac:dyDescent="0.25">
      <c r="A6114">
        <f>'Input Volunteers'!A6117</f>
        <v>0</v>
      </c>
    </row>
    <row r="6115" spans="1:1" x14ac:dyDescent="0.25">
      <c r="A6115">
        <f>'Input Volunteers'!A6118</f>
        <v>0</v>
      </c>
    </row>
    <row r="6116" spans="1:1" x14ac:dyDescent="0.25">
      <c r="A6116">
        <f>'Input Volunteers'!A6119</f>
        <v>0</v>
      </c>
    </row>
    <row r="6117" spans="1:1" x14ac:dyDescent="0.25">
      <c r="A6117">
        <f>'Input Volunteers'!A6120</f>
        <v>0</v>
      </c>
    </row>
    <row r="6118" spans="1:1" x14ac:dyDescent="0.25">
      <c r="A6118">
        <f>'Input Volunteers'!A6121</f>
        <v>0</v>
      </c>
    </row>
    <row r="6119" spans="1:1" x14ac:dyDescent="0.25">
      <c r="A6119">
        <f>'Input Volunteers'!A6122</f>
        <v>0</v>
      </c>
    </row>
    <row r="6120" spans="1:1" x14ac:dyDescent="0.25">
      <c r="A6120">
        <f>'Input Volunteers'!A6123</f>
        <v>0</v>
      </c>
    </row>
    <row r="6121" spans="1:1" x14ac:dyDescent="0.25">
      <c r="A6121">
        <f>'Input Volunteers'!A6124</f>
        <v>0</v>
      </c>
    </row>
    <row r="6122" spans="1:1" x14ac:dyDescent="0.25">
      <c r="A6122">
        <f>'Input Volunteers'!A6125</f>
        <v>0</v>
      </c>
    </row>
    <row r="6123" spans="1:1" x14ac:dyDescent="0.25">
      <c r="A6123">
        <f>'Input Volunteers'!A6126</f>
        <v>0</v>
      </c>
    </row>
    <row r="6124" spans="1:1" x14ac:dyDescent="0.25">
      <c r="A6124">
        <f>'Input Volunteers'!A6127</f>
        <v>0</v>
      </c>
    </row>
    <row r="6125" spans="1:1" x14ac:dyDescent="0.25">
      <c r="A6125">
        <f>'Input Volunteers'!A6128</f>
        <v>0</v>
      </c>
    </row>
    <row r="6126" spans="1:1" x14ac:dyDescent="0.25">
      <c r="A6126">
        <f>'Input Volunteers'!A6129</f>
        <v>0</v>
      </c>
    </row>
    <row r="6127" spans="1:1" x14ac:dyDescent="0.25">
      <c r="A6127">
        <f>'Input Volunteers'!A6130</f>
        <v>0</v>
      </c>
    </row>
    <row r="6128" spans="1:1" x14ac:dyDescent="0.25">
      <c r="A6128">
        <f>'Input Volunteers'!A6131</f>
        <v>0</v>
      </c>
    </row>
    <row r="6129" spans="1:1" x14ac:dyDescent="0.25">
      <c r="A6129">
        <f>'Input Volunteers'!A6132</f>
        <v>0</v>
      </c>
    </row>
    <row r="6130" spans="1:1" x14ac:dyDescent="0.25">
      <c r="A6130">
        <f>'Input Volunteers'!A6133</f>
        <v>0</v>
      </c>
    </row>
    <row r="6131" spans="1:1" x14ac:dyDescent="0.25">
      <c r="A6131">
        <f>'Input Volunteers'!A6134</f>
        <v>0</v>
      </c>
    </row>
    <row r="6132" spans="1:1" x14ac:dyDescent="0.25">
      <c r="A6132">
        <f>'Input Volunteers'!A6135</f>
        <v>0</v>
      </c>
    </row>
    <row r="6133" spans="1:1" x14ac:dyDescent="0.25">
      <c r="A6133">
        <f>'Input Volunteers'!A6136</f>
        <v>0</v>
      </c>
    </row>
    <row r="6134" spans="1:1" x14ac:dyDescent="0.25">
      <c r="A6134">
        <f>'Input Volunteers'!A6137</f>
        <v>0</v>
      </c>
    </row>
    <row r="6135" spans="1:1" x14ac:dyDescent="0.25">
      <c r="A6135">
        <f>'Input Volunteers'!A6138</f>
        <v>0</v>
      </c>
    </row>
    <row r="6136" spans="1:1" x14ac:dyDescent="0.25">
      <c r="A6136">
        <f>'Input Volunteers'!A6139</f>
        <v>0</v>
      </c>
    </row>
    <row r="6137" spans="1:1" x14ac:dyDescent="0.25">
      <c r="A6137">
        <f>'Input Volunteers'!A6140</f>
        <v>0</v>
      </c>
    </row>
    <row r="6138" spans="1:1" x14ac:dyDescent="0.25">
      <c r="A6138">
        <f>'Input Volunteers'!A6141</f>
        <v>0</v>
      </c>
    </row>
    <row r="6139" spans="1:1" x14ac:dyDescent="0.25">
      <c r="A6139">
        <f>'Input Volunteers'!A6142</f>
        <v>0</v>
      </c>
    </row>
    <row r="6140" spans="1:1" x14ac:dyDescent="0.25">
      <c r="A6140">
        <f>'Input Volunteers'!A6143</f>
        <v>0</v>
      </c>
    </row>
    <row r="6141" spans="1:1" x14ac:dyDescent="0.25">
      <c r="A6141">
        <f>'Input Volunteers'!A6144</f>
        <v>0</v>
      </c>
    </row>
    <row r="6142" spans="1:1" x14ac:dyDescent="0.25">
      <c r="A6142">
        <f>'Input Volunteers'!A6145</f>
        <v>0</v>
      </c>
    </row>
    <row r="6143" spans="1:1" x14ac:dyDescent="0.25">
      <c r="A6143">
        <f>'Input Volunteers'!A6146</f>
        <v>0</v>
      </c>
    </row>
    <row r="6144" spans="1:1" x14ac:dyDescent="0.25">
      <c r="A6144">
        <f>'Input Volunteers'!A6147</f>
        <v>0</v>
      </c>
    </row>
    <row r="6145" spans="1:1" x14ac:dyDescent="0.25">
      <c r="A6145">
        <f>'Input Volunteers'!A6148</f>
        <v>0</v>
      </c>
    </row>
    <row r="6146" spans="1:1" x14ac:dyDescent="0.25">
      <c r="A6146">
        <f>'Input Volunteers'!A6149</f>
        <v>0</v>
      </c>
    </row>
    <row r="6147" spans="1:1" x14ac:dyDescent="0.25">
      <c r="A6147">
        <f>'Input Volunteers'!A6150</f>
        <v>0</v>
      </c>
    </row>
    <row r="6148" spans="1:1" x14ac:dyDescent="0.25">
      <c r="A6148">
        <f>'Input Volunteers'!A6151</f>
        <v>0</v>
      </c>
    </row>
    <row r="6149" spans="1:1" x14ac:dyDescent="0.25">
      <c r="A6149">
        <f>'Input Volunteers'!A6152</f>
        <v>0</v>
      </c>
    </row>
    <row r="6150" spans="1:1" x14ac:dyDescent="0.25">
      <c r="A6150">
        <f>'Input Volunteers'!A6153</f>
        <v>0</v>
      </c>
    </row>
    <row r="6151" spans="1:1" x14ac:dyDescent="0.25">
      <c r="A6151">
        <f>'Input Volunteers'!A6154</f>
        <v>0</v>
      </c>
    </row>
    <row r="6152" spans="1:1" x14ac:dyDescent="0.25">
      <c r="A6152">
        <f>'Input Volunteers'!A6155</f>
        <v>0</v>
      </c>
    </row>
    <row r="6153" spans="1:1" x14ac:dyDescent="0.25">
      <c r="A6153">
        <f>'Input Volunteers'!A6156</f>
        <v>0</v>
      </c>
    </row>
    <row r="6154" spans="1:1" x14ac:dyDescent="0.25">
      <c r="A6154">
        <f>'Input Volunteers'!A6157</f>
        <v>0</v>
      </c>
    </row>
    <row r="6155" spans="1:1" x14ac:dyDescent="0.25">
      <c r="A6155">
        <f>'Input Volunteers'!A6158</f>
        <v>0</v>
      </c>
    </row>
    <row r="6156" spans="1:1" x14ac:dyDescent="0.25">
      <c r="A6156">
        <f>'Input Volunteers'!A6159</f>
        <v>0</v>
      </c>
    </row>
    <row r="6157" spans="1:1" x14ac:dyDescent="0.25">
      <c r="A6157">
        <f>'Input Volunteers'!A6160</f>
        <v>0</v>
      </c>
    </row>
    <row r="6158" spans="1:1" x14ac:dyDescent="0.25">
      <c r="A6158">
        <f>'Input Volunteers'!A6161</f>
        <v>0</v>
      </c>
    </row>
    <row r="6159" spans="1:1" x14ac:dyDescent="0.25">
      <c r="A6159">
        <f>'Input Volunteers'!A6162</f>
        <v>0</v>
      </c>
    </row>
    <row r="6160" spans="1:1" x14ac:dyDescent="0.25">
      <c r="A6160">
        <f>'Input Volunteers'!A6163</f>
        <v>0</v>
      </c>
    </row>
    <row r="6161" spans="1:1" x14ac:dyDescent="0.25">
      <c r="A6161">
        <f>'Input Volunteers'!A6164</f>
        <v>0</v>
      </c>
    </row>
    <row r="6162" spans="1:1" x14ac:dyDescent="0.25">
      <c r="A6162">
        <f>'Input Volunteers'!A6165</f>
        <v>0</v>
      </c>
    </row>
    <row r="6163" spans="1:1" x14ac:dyDescent="0.25">
      <c r="A6163">
        <f>'Input Volunteers'!A6166</f>
        <v>0</v>
      </c>
    </row>
    <row r="6164" spans="1:1" x14ac:dyDescent="0.25">
      <c r="A6164">
        <f>'Input Volunteers'!A6167</f>
        <v>0</v>
      </c>
    </row>
    <row r="6165" spans="1:1" x14ac:dyDescent="0.25">
      <c r="A6165">
        <f>'Input Volunteers'!A6168</f>
        <v>0</v>
      </c>
    </row>
    <row r="6166" spans="1:1" x14ac:dyDescent="0.25">
      <c r="A6166">
        <f>'Input Volunteers'!A6169</f>
        <v>0</v>
      </c>
    </row>
    <row r="6167" spans="1:1" x14ac:dyDescent="0.25">
      <c r="A6167">
        <f>'Input Volunteers'!A6170</f>
        <v>0</v>
      </c>
    </row>
    <row r="6168" spans="1:1" x14ac:dyDescent="0.25">
      <c r="A6168">
        <f>'Input Volunteers'!A6171</f>
        <v>0</v>
      </c>
    </row>
    <row r="6169" spans="1:1" x14ac:dyDescent="0.25">
      <c r="A6169">
        <f>'Input Volunteers'!A6172</f>
        <v>0</v>
      </c>
    </row>
    <row r="6170" spans="1:1" x14ac:dyDescent="0.25">
      <c r="A6170">
        <f>'Input Volunteers'!A6173</f>
        <v>0</v>
      </c>
    </row>
    <row r="6171" spans="1:1" x14ac:dyDescent="0.25">
      <c r="A6171">
        <f>'Input Volunteers'!A6174</f>
        <v>0</v>
      </c>
    </row>
    <row r="6172" spans="1:1" x14ac:dyDescent="0.25">
      <c r="A6172">
        <f>'Input Volunteers'!A6175</f>
        <v>0</v>
      </c>
    </row>
    <row r="6173" spans="1:1" x14ac:dyDescent="0.25">
      <c r="A6173">
        <f>'Input Volunteers'!A6176</f>
        <v>0</v>
      </c>
    </row>
    <row r="6174" spans="1:1" x14ac:dyDescent="0.25">
      <c r="A6174">
        <f>'Input Volunteers'!A6177</f>
        <v>0</v>
      </c>
    </row>
    <row r="6175" spans="1:1" x14ac:dyDescent="0.25">
      <c r="A6175">
        <f>'Input Volunteers'!A6178</f>
        <v>0</v>
      </c>
    </row>
    <row r="6176" spans="1:1" x14ac:dyDescent="0.25">
      <c r="A6176">
        <f>'Input Volunteers'!A6179</f>
        <v>0</v>
      </c>
    </row>
    <row r="6177" spans="1:1" x14ac:dyDescent="0.25">
      <c r="A6177">
        <f>'Input Volunteers'!A6180</f>
        <v>0</v>
      </c>
    </row>
    <row r="6178" spans="1:1" x14ac:dyDescent="0.25">
      <c r="A6178">
        <f>'Input Volunteers'!A6181</f>
        <v>0</v>
      </c>
    </row>
    <row r="6179" spans="1:1" x14ac:dyDescent="0.25">
      <c r="A6179">
        <f>'Input Volunteers'!A6182</f>
        <v>0</v>
      </c>
    </row>
    <row r="6180" spans="1:1" x14ac:dyDescent="0.25">
      <c r="A6180">
        <f>'Input Volunteers'!A6183</f>
        <v>0</v>
      </c>
    </row>
    <row r="6181" spans="1:1" x14ac:dyDescent="0.25">
      <c r="A6181">
        <f>'Input Volunteers'!A6184</f>
        <v>0</v>
      </c>
    </row>
    <row r="6182" spans="1:1" x14ac:dyDescent="0.25">
      <c r="A6182">
        <f>'Input Volunteers'!A6185</f>
        <v>0</v>
      </c>
    </row>
    <row r="6183" spans="1:1" x14ac:dyDescent="0.25">
      <c r="A6183">
        <f>'Input Volunteers'!A6186</f>
        <v>0</v>
      </c>
    </row>
    <row r="6184" spans="1:1" x14ac:dyDescent="0.25">
      <c r="A6184">
        <f>'Input Volunteers'!A6187</f>
        <v>0</v>
      </c>
    </row>
    <row r="6185" spans="1:1" x14ac:dyDescent="0.25">
      <c r="A6185">
        <f>'Input Volunteers'!A6188</f>
        <v>0</v>
      </c>
    </row>
    <row r="6186" spans="1:1" x14ac:dyDescent="0.25">
      <c r="A6186">
        <f>'Input Volunteers'!A6189</f>
        <v>0</v>
      </c>
    </row>
    <row r="6187" spans="1:1" x14ac:dyDescent="0.25">
      <c r="A6187">
        <f>'Input Volunteers'!A6190</f>
        <v>0</v>
      </c>
    </row>
    <row r="6188" spans="1:1" x14ac:dyDescent="0.25">
      <c r="A6188">
        <f>'Input Volunteers'!A6191</f>
        <v>0</v>
      </c>
    </row>
    <row r="6189" spans="1:1" x14ac:dyDescent="0.25">
      <c r="A6189">
        <f>'Input Volunteers'!A6192</f>
        <v>0</v>
      </c>
    </row>
    <row r="6190" spans="1:1" x14ac:dyDescent="0.25">
      <c r="A6190">
        <f>'Input Volunteers'!A6193</f>
        <v>0</v>
      </c>
    </row>
    <row r="6191" spans="1:1" x14ac:dyDescent="0.25">
      <c r="A6191">
        <f>'Input Volunteers'!A6194</f>
        <v>0</v>
      </c>
    </row>
    <row r="6192" spans="1:1" x14ac:dyDescent="0.25">
      <c r="A6192">
        <f>'Input Volunteers'!A6195</f>
        <v>0</v>
      </c>
    </row>
    <row r="6193" spans="1:1" x14ac:dyDescent="0.25">
      <c r="A6193">
        <f>'Input Volunteers'!A6196</f>
        <v>0</v>
      </c>
    </row>
    <row r="6194" spans="1:1" x14ac:dyDescent="0.25">
      <c r="A6194">
        <f>'Input Volunteers'!A6197</f>
        <v>0</v>
      </c>
    </row>
    <row r="6195" spans="1:1" x14ac:dyDescent="0.25">
      <c r="A6195">
        <f>'Input Volunteers'!A6198</f>
        <v>0</v>
      </c>
    </row>
    <row r="6196" spans="1:1" x14ac:dyDescent="0.25">
      <c r="A6196">
        <f>'Input Volunteers'!A6199</f>
        <v>0</v>
      </c>
    </row>
    <row r="6197" spans="1:1" x14ac:dyDescent="0.25">
      <c r="A6197">
        <f>'Input Volunteers'!A6200</f>
        <v>0</v>
      </c>
    </row>
    <row r="6198" spans="1:1" x14ac:dyDescent="0.25">
      <c r="A6198">
        <f>'Input Volunteers'!A6201</f>
        <v>0</v>
      </c>
    </row>
    <row r="6199" spans="1:1" x14ac:dyDescent="0.25">
      <c r="A6199">
        <f>'Input Volunteers'!A6202</f>
        <v>0</v>
      </c>
    </row>
    <row r="6200" spans="1:1" x14ac:dyDescent="0.25">
      <c r="A6200">
        <f>'Input Volunteers'!A6203</f>
        <v>0</v>
      </c>
    </row>
    <row r="6201" spans="1:1" x14ac:dyDescent="0.25">
      <c r="A6201">
        <f>'Input Volunteers'!A6204</f>
        <v>0</v>
      </c>
    </row>
    <row r="6202" spans="1:1" x14ac:dyDescent="0.25">
      <c r="A6202">
        <f>'Input Volunteers'!A6205</f>
        <v>0</v>
      </c>
    </row>
    <row r="6203" spans="1:1" x14ac:dyDescent="0.25">
      <c r="A6203">
        <f>'Input Volunteers'!A6206</f>
        <v>0</v>
      </c>
    </row>
    <row r="6204" spans="1:1" x14ac:dyDescent="0.25">
      <c r="A6204">
        <f>'Input Volunteers'!A6207</f>
        <v>0</v>
      </c>
    </row>
    <row r="6205" spans="1:1" x14ac:dyDescent="0.25">
      <c r="A6205">
        <f>'Input Volunteers'!A6208</f>
        <v>0</v>
      </c>
    </row>
    <row r="6206" spans="1:1" x14ac:dyDescent="0.25">
      <c r="A6206">
        <f>'Input Volunteers'!A6209</f>
        <v>0</v>
      </c>
    </row>
    <row r="6207" spans="1:1" x14ac:dyDescent="0.25">
      <c r="A6207">
        <f>'Input Volunteers'!A6210</f>
        <v>0</v>
      </c>
    </row>
    <row r="6208" spans="1:1" x14ac:dyDescent="0.25">
      <c r="A6208">
        <f>'Input Volunteers'!A6211</f>
        <v>0</v>
      </c>
    </row>
    <row r="6209" spans="1:1" x14ac:dyDescent="0.25">
      <c r="A6209">
        <f>'Input Volunteers'!A6212</f>
        <v>0</v>
      </c>
    </row>
    <row r="6210" spans="1:1" x14ac:dyDescent="0.25">
      <c r="A6210">
        <f>'Input Volunteers'!A6213</f>
        <v>0</v>
      </c>
    </row>
    <row r="6211" spans="1:1" x14ac:dyDescent="0.25">
      <c r="A6211">
        <f>'Input Volunteers'!A6214</f>
        <v>0</v>
      </c>
    </row>
    <row r="6212" spans="1:1" x14ac:dyDescent="0.25">
      <c r="A6212">
        <f>'Input Volunteers'!A6215</f>
        <v>0</v>
      </c>
    </row>
    <row r="6213" spans="1:1" x14ac:dyDescent="0.25">
      <c r="A6213">
        <f>'Input Volunteers'!A6216</f>
        <v>0</v>
      </c>
    </row>
    <row r="6214" spans="1:1" x14ac:dyDescent="0.25">
      <c r="A6214">
        <f>'Input Volunteers'!A6217</f>
        <v>0</v>
      </c>
    </row>
    <row r="6215" spans="1:1" x14ac:dyDescent="0.25">
      <c r="A6215">
        <f>'Input Volunteers'!A6218</f>
        <v>0</v>
      </c>
    </row>
    <row r="6216" spans="1:1" x14ac:dyDescent="0.25">
      <c r="A6216">
        <f>'Input Volunteers'!A6219</f>
        <v>0</v>
      </c>
    </row>
    <row r="6217" spans="1:1" x14ac:dyDescent="0.25">
      <c r="A6217">
        <f>'Input Volunteers'!A6220</f>
        <v>0</v>
      </c>
    </row>
    <row r="6218" spans="1:1" x14ac:dyDescent="0.25">
      <c r="A6218">
        <f>'Input Volunteers'!A6221</f>
        <v>0</v>
      </c>
    </row>
    <row r="6219" spans="1:1" x14ac:dyDescent="0.25">
      <c r="A6219">
        <f>'Input Volunteers'!A6222</f>
        <v>0</v>
      </c>
    </row>
    <row r="6220" spans="1:1" x14ac:dyDescent="0.25">
      <c r="A6220">
        <f>'Input Volunteers'!A6223</f>
        <v>0</v>
      </c>
    </row>
    <row r="6221" spans="1:1" x14ac:dyDescent="0.25">
      <c r="A6221">
        <f>'Input Volunteers'!A6224</f>
        <v>0</v>
      </c>
    </row>
    <row r="6222" spans="1:1" x14ac:dyDescent="0.25">
      <c r="A6222">
        <f>'Input Volunteers'!A6225</f>
        <v>0</v>
      </c>
    </row>
    <row r="6223" spans="1:1" x14ac:dyDescent="0.25">
      <c r="A6223">
        <f>'Input Volunteers'!A6226</f>
        <v>0</v>
      </c>
    </row>
    <row r="6224" spans="1:1" x14ac:dyDescent="0.25">
      <c r="A6224">
        <f>'Input Volunteers'!A6227</f>
        <v>0</v>
      </c>
    </row>
    <row r="6225" spans="1:1" x14ac:dyDescent="0.25">
      <c r="A6225">
        <f>'Input Volunteers'!A6228</f>
        <v>0</v>
      </c>
    </row>
    <row r="6226" spans="1:1" x14ac:dyDescent="0.25">
      <c r="A6226">
        <f>'Input Volunteers'!A6229</f>
        <v>0</v>
      </c>
    </row>
    <row r="6227" spans="1:1" x14ac:dyDescent="0.25">
      <c r="A6227">
        <f>'Input Volunteers'!A6230</f>
        <v>0</v>
      </c>
    </row>
    <row r="6228" spans="1:1" x14ac:dyDescent="0.25">
      <c r="A6228">
        <f>'Input Volunteers'!A6231</f>
        <v>0</v>
      </c>
    </row>
    <row r="6229" spans="1:1" x14ac:dyDescent="0.25">
      <c r="A6229">
        <f>'Input Volunteers'!A6232</f>
        <v>0</v>
      </c>
    </row>
    <row r="6230" spans="1:1" x14ac:dyDescent="0.25">
      <c r="A6230">
        <f>'Input Volunteers'!A6233</f>
        <v>0</v>
      </c>
    </row>
    <row r="6231" spans="1:1" x14ac:dyDescent="0.25">
      <c r="A6231">
        <f>'Input Volunteers'!A6234</f>
        <v>0</v>
      </c>
    </row>
    <row r="6232" spans="1:1" x14ac:dyDescent="0.25">
      <c r="A6232">
        <f>'Input Volunteers'!A6235</f>
        <v>0</v>
      </c>
    </row>
    <row r="6233" spans="1:1" x14ac:dyDescent="0.25">
      <c r="A6233">
        <f>'Input Volunteers'!A6236</f>
        <v>0</v>
      </c>
    </row>
    <row r="6234" spans="1:1" x14ac:dyDescent="0.25">
      <c r="A6234">
        <f>'Input Volunteers'!A6237</f>
        <v>0</v>
      </c>
    </row>
    <row r="6235" spans="1:1" x14ac:dyDescent="0.25">
      <c r="A6235">
        <f>'Input Volunteers'!A6238</f>
        <v>0</v>
      </c>
    </row>
    <row r="6236" spans="1:1" x14ac:dyDescent="0.25">
      <c r="A6236">
        <f>'Input Volunteers'!A6239</f>
        <v>0</v>
      </c>
    </row>
    <row r="6237" spans="1:1" x14ac:dyDescent="0.25">
      <c r="A6237">
        <f>'Input Volunteers'!A6240</f>
        <v>0</v>
      </c>
    </row>
    <row r="6238" spans="1:1" x14ac:dyDescent="0.25">
      <c r="A6238">
        <f>'Input Volunteers'!A6241</f>
        <v>0</v>
      </c>
    </row>
    <row r="6239" spans="1:1" x14ac:dyDescent="0.25">
      <c r="A6239">
        <f>'Input Volunteers'!A6242</f>
        <v>0</v>
      </c>
    </row>
    <row r="6240" spans="1:1" x14ac:dyDescent="0.25">
      <c r="A6240">
        <f>'Input Volunteers'!A6243</f>
        <v>0</v>
      </c>
    </row>
    <row r="6241" spans="1:1" x14ac:dyDescent="0.25">
      <c r="A6241">
        <f>'Input Volunteers'!A6244</f>
        <v>0</v>
      </c>
    </row>
    <row r="6242" spans="1:1" x14ac:dyDescent="0.25">
      <c r="A6242">
        <f>'Input Volunteers'!A6245</f>
        <v>0</v>
      </c>
    </row>
    <row r="6243" spans="1:1" x14ac:dyDescent="0.25">
      <c r="A6243">
        <f>'Input Volunteers'!A6246</f>
        <v>0</v>
      </c>
    </row>
    <row r="6244" spans="1:1" x14ac:dyDescent="0.25">
      <c r="A6244">
        <f>'Input Volunteers'!A6247</f>
        <v>0</v>
      </c>
    </row>
    <row r="6245" spans="1:1" x14ac:dyDescent="0.25">
      <c r="A6245">
        <f>'Input Volunteers'!A6248</f>
        <v>0</v>
      </c>
    </row>
    <row r="6246" spans="1:1" x14ac:dyDescent="0.25">
      <c r="A6246">
        <f>'Input Volunteers'!A6249</f>
        <v>0</v>
      </c>
    </row>
    <row r="6247" spans="1:1" x14ac:dyDescent="0.25">
      <c r="A6247">
        <f>'Input Volunteers'!A6250</f>
        <v>0</v>
      </c>
    </row>
    <row r="6248" spans="1:1" x14ac:dyDescent="0.25">
      <c r="A6248">
        <f>'Input Volunteers'!A6251</f>
        <v>0</v>
      </c>
    </row>
    <row r="6249" spans="1:1" x14ac:dyDescent="0.25">
      <c r="A6249">
        <f>'Input Volunteers'!A6252</f>
        <v>0</v>
      </c>
    </row>
    <row r="6250" spans="1:1" x14ac:dyDescent="0.25">
      <c r="A6250">
        <f>'Input Volunteers'!A6253</f>
        <v>0</v>
      </c>
    </row>
    <row r="6251" spans="1:1" x14ac:dyDescent="0.25">
      <c r="A6251">
        <f>'Input Volunteers'!A6254</f>
        <v>0</v>
      </c>
    </row>
    <row r="6252" spans="1:1" x14ac:dyDescent="0.25">
      <c r="A6252">
        <f>'Input Volunteers'!A6255</f>
        <v>0</v>
      </c>
    </row>
    <row r="6253" spans="1:1" x14ac:dyDescent="0.25">
      <c r="A6253">
        <f>'Input Volunteers'!A6256</f>
        <v>0</v>
      </c>
    </row>
    <row r="6254" spans="1:1" x14ac:dyDescent="0.25">
      <c r="A6254">
        <f>'Input Volunteers'!A6257</f>
        <v>0</v>
      </c>
    </row>
    <row r="6255" spans="1:1" x14ac:dyDescent="0.25">
      <c r="A6255">
        <f>'Input Volunteers'!A6258</f>
        <v>0</v>
      </c>
    </row>
    <row r="6256" spans="1:1" x14ac:dyDescent="0.25">
      <c r="A6256">
        <f>'Input Volunteers'!A6259</f>
        <v>0</v>
      </c>
    </row>
    <row r="6257" spans="1:1" x14ac:dyDescent="0.25">
      <c r="A6257">
        <f>'Input Volunteers'!A6260</f>
        <v>0</v>
      </c>
    </row>
    <row r="6258" spans="1:1" x14ac:dyDescent="0.25">
      <c r="A6258">
        <f>'Input Volunteers'!A6261</f>
        <v>0</v>
      </c>
    </row>
    <row r="6259" spans="1:1" x14ac:dyDescent="0.25">
      <c r="A6259">
        <f>'Input Volunteers'!A6262</f>
        <v>0</v>
      </c>
    </row>
    <row r="6260" spans="1:1" x14ac:dyDescent="0.25">
      <c r="A6260">
        <f>'Input Volunteers'!A6263</f>
        <v>0</v>
      </c>
    </row>
    <row r="6261" spans="1:1" x14ac:dyDescent="0.25">
      <c r="A6261">
        <f>'Input Volunteers'!A6264</f>
        <v>0</v>
      </c>
    </row>
    <row r="6262" spans="1:1" x14ac:dyDescent="0.25">
      <c r="A6262">
        <f>'Input Volunteers'!A6265</f>
        <v>0</v>
      </c>
    </row>
    <row r="6263" spans="1:1" x14ac:dyDescent="0.25">
      <c r="A6263">
        <f>'Input Volunteers'!A6266</f>
        <v>0</v>
      </c>
    </row>
    <row r="6264" spans="1:1" x14ac:dyDescent="0.25">
      <c r="A6264">
        <f>'Input Volunteers'!A6267</f>
        <v>0</v>
      </c>
    </row>
    <row r="6265" spans="1:1" x14ac:dyDescent="0.25">
      <c r="A6265">
        <f>'Input Volunteers'!A6268</f>
        <v>0</v>
      </c>
    </row>
    <row r="6266" spans="1:1" x14ac:dyDescent="0.25">
      <c r="A6266">
        <f>'Input Volunteers'!A6269</f>
        <v>0</v>
      </c>
    </row>
    <row r="6267" spans="1:1" x14ac:dyDescent="0.25">
      <c r="A6267">
        <f>'Input Volunteers'!A6270</f>
        <v>0</v>
      </c>
    </row>
    <row r="6268" spans="1:1" x14ac:dyDescent="0.25">
      <c r="A6268">
        <f>'Input Volunteers'!A6271</f>
        <v>0</v>
      </c>
    </row>
    <row r="6269" spans="1:1" x14ac:dyDescent="0.25">
      <c r="A6269">
        <f>'Input Volunteers'!A6272</f>
        <v>0</v>
      </c>
    </row>
    <row r="6270" spans="1:1" x14ac:dyDescent="0.25">
      <c r="A6270">
        <f>'Input Volunteers'!A6273</f>
        <v>0</v>
      </c>
    </row>
    <row r="6271" spans="1:1" x14ac:dyDescent="0.25">
      <c r="A6271">
        <f>'Input Volunteers'!A6274</f>
        <v>0</v>
      </c>
    </row>
    <row r="6272" spans="1:1" x14ac:dyDescent="0.25">
      <c r="A6272">
        <f>'Input Volunteers'!A6275</f>
        <v>0</v>
      </c>
    </row>
    <row r="6273" spans="1:1" x14ac:dyDescent="0.25">
      <c r="A6273">
        <f>'Input Volunteers'!A6276</f>
        <v>0</v>
      </c>
    </row>
    <row r="6274" spans="1:1" x14ac:dyDescent="0.25">
      <c r="A6274">
        <f>'Input Volunteers'!A6277</f>
        <v>0</v>
      </c>
    </row>
    <row r="6275" spans="1:1" x14ac:dyDescent="0.25">
      <c r="A6275">
        <f>'Input Volunteers'!A6278</f>
        <v>0</v>
      </c>
    </row>
    <row r="6276" spans="1:1" x14ac:dyDescent="0.25">
      <c r="A6276">
        <f>'Input Volunteers'!A6279</f>
        <v>0</v>
      </c>
    </row>
    <row r="6277" spans="1:1" x14ac:dyDescent="0.25">
      <c r="A6277">
        <f>'Input Volunteers'!A6280</f>
        <v>0</v>
      </c>
    </row>
    <row r="6278" spans="1:1" x14ac:dyDescent="0.25">
      <c r="A6278">
        <f>'Input Volunteers'!A6281</f>
        <v>0</v>
      </c>
    </row>
    <row r="6279" spans="1:1" x14ac:dyDescent="0.25">
      <c r="A6279">
        <f>'Input Volunteers'!A6282</f>
        <v>0</v>
      </c>
    </row>
    <row r="6280" spans="1:1" x14ac:dyDescent="0.25">
      <c r="A6280">
        <f>'Input Volunteers'!A6283</f>
        <v>0</v>
      </c>
    </row>
    <row r="6281" spans="1:1" x14ac:dyDescent="0.25">
      <c r="A6281">
        <f>'Input Volunteers'!A6284</f>
        <v>0</v>
      </c>
    </row>
    <row r="6282" spans="1:1" x14ac:dyDescent="0.25">
      <c r="A6282">
        <f>'Input Volunteers'!A6285</f>
        <v>0</v>
      </c>
    </row>
    <row r="6283" spans="1:1" x14ac:dyDescent="0.25">
      <c r="A6283">
        <f>'Input Volunteers'!A6286</f>
        <v>0</v>
      </c>
    </row>
    <row r="6284" spans="1:1" x14ac:dyDescent="0.25">
      <c r="A6284">
        <f>'Input Volunteers'!A6287</f>
        <v>0</v>
      </c>
    </row>
    <row r="6285" spans="1:1" x14ac:dyDescent="0.25">
      <c r="A6285">
        <f>'Input Volunteers'!A6288</f>
        <v>0</v>
      </c>
    </row>
    <row r="6286" spans="1:1" x14ac:dyDescent="0.25">
      <c r="A6286">
        <f>'Input Volunteers'!A6289</f>
        <v>0</v>
      </c>
    </row>
    <row r="6287" spans="1:1" x14ac:dyDescent="0.25">
      <c r="A6287">
        <f>'Input Volunteers'!A6290</f>
        <v>0</v>
      </c>
    </row>
    <row r="6288" spans="1:1" x14ac:dyDescent="0.25">
      <c r="A6288">
        <f>'Input Volunteers'!A6291</f>
        <v>0</v>
      </c>
    </row>
    <row r="6289" spans="1:1" x14ac:dyDescent="0.25">
      <c r="A6289">
        <f>'Input Volunteers'!A6292</f>
        <v>0</v>
      </c>
    </row>
    <row r="6290" spans="1:1" x14ac:dyDescent="0.25">
      <c r="A6290">
        <f>'Input Volunteers'!A6293</f>
        <v>0</v>
      </c>
    </row>
    <row r="6291" spans="1:1" x14ac:dyDescent="0.25">
      <c r="A6291">
        <f>'Input Volunteers'!A6294</f>
        <v>0</v>
      </c>
    </row>
    <row r="6292" spans="1:1" x14ac:dyDescent="0.25">
      <c r="A6292">
        <f>'Input Volunteers'!A6295</f>
        <v>0</v>
      </c>
    </row>
    <row r="6293" spans="1:1" x14ac:dyDescent="0.25">
      <c r="A6293">
        <f>'Input Volunteers'!A6296</f>
        <v>0</v>
      </c>
    </row>
    <row r="6294" spans="1:1" x14ac:dyDescent="0.25">
      <c r="A6294">
        <f>'Input Volunteers'!A6297</f>
        <v>0</v>
      </c>
    </row>
    <row r="6295" spans="1:1" x14ac:dyDescent="0.25">
      <c r="A6295">
        <f>'Input Volunteers'!A6298</f>
        <v>0</v>
      </c>
    </row>
    <row r="6296" spans="1:1" x14ac:dyDescent="0.25">
      <c r="A6296">
        <f>'Input Volunteers'!A6299</f>
        <v>0</v>
      </c>
    </row>
    <row r="6297" spans="1:1" x14ac:dyDescent="0.25">
      <c r="A6297">
        <f>'Input Volunteers'!A6300</f>
        <v>0</v>
      </c>
    </row>
    <row r="6298" spans="1:1" x14ac:dyDescent="0.25">
      <c r="A6298">
        <f>'Input Volunteers'!A6301</f>
        <v>0</v>
      </c>
    </row>
    <row r="6299" spans="1:1" x14ac:dyDescent="0.25">
      <c r="A6299">
        <f>'Input Volunteers'!A6302</f>
        <v>0</v>
      </c>
    </row>
    <row r="6300" spans="1:1" x14ac:dyDescent="0.25">
      <c r="A6300">
        <f>'Input Volunteers'!A6303</f>
        <v>0</v>
      </c>
    </row>
    <row r="6301" spans="1:1" x14ac:dyDescent="0.25">
      <c r="A6301">
        <f>'Input Volunteers'!A6304</f>
        <v>0</v>
      </c>
    </row>
    <row r="6302" spans="1:1" x14ac:dyDescent="0.25">
      <c r="A6302">
        <f>'Input Volunteers'!A6305</f>
        <v>0</v>
      </c>
    </row>
    <row r="6303" spans="1:1" x14ac:dyDescent="0.25">
      <c r="A6303">
        <f>'Input Volunteers'!A6306</f>
        <v>0</v>
      </c>
    </row>
    <row r="6304" spans="1:1" x14ac:dyDescent="0.25">
      <c r="A6304">
        <f>'Input Volunteers'!A6307</f>
        <v>0</v>
      </c>
    </row>
    <row r="6305" spans="1:1" x14ac:dyDescent="0.25">
      <c r="A6305">
        <f>'Input Volunteers'!A6308</f>
        <v>0</v>
      </c>
    </row>
    <row r="6306" spans="1:1" x14ac:dyDescent="0.25">
      <c r="A6306">
        <f>'Input Volunteers'!A6309</f>
        <v>0</v>
      </c>
    </row>
    <row r="6307" spans="1:1" x14ac:dyDescent="0.25">
      <c r="A6307">
        <f>'Input Volunteers'!A6310</f>
        <v>0</v>
      </c>
    </row>
    <row r="6308" spans="1:1" x14ac:dyDescent="0.25">
      <c r="A6308">
        <f>'Input Volunteers'!A6311</f>
        <v>0</v>
      </c>
    </row>
    <row r="6309" spans="1:1" x14ac:dyDescent="0.25">
      <c r="A6309">
        <f>'Input Volunteers'!A6312</f>
        <v>0</v>
      </c>
    </row>
    <row r="6310" spans="1:1" x14ac:dyDescent="0.25">
      <c r="A6310">
        <f>'Input Volunteers'!A6313</f>
        <v>0</v>
      </c>
    </row>
    <row r="6311" spans="1:1" x14ac:dyDescent="0.25">
      <c r="A6311">
        <f>'Input Volunteers'!A6314</f>
        <v>0</v>
      </c>
    </row>
    <row r="6312" spans="1:1" x14ac:dyDescent="0.25">
      <c r="A6312">
        <f>'Input Volunteers'!A6315</f>
        <v>0</v>
      </c>
    </row>
    <row r="6313" spans="1:1" x14ac:dyDescent="0.25">
      <c r="A6313">
        <f>'Input Volunteers'!A6316</f>
        <v>0</v>
      </c>
    </row>
    <row r="6314" spans="1:1" x14ac:dyDescent="0.25">
      <c r="A6314">
        <f>'Input Volunteers'!A6317</f>
        <v>0</v>
      </c>
    </row>
    <row r="6315" spans="1:1" x14ac:dyDescent="0.25">
      <c r="A6315">
        <f>'Input Volunteers'!A6318</f>
        <v>0</v>
      </c>
    </row>
    <row r="6316" spans="1:1" x14ac:dyDescent="0.25">
      <c r="A6316">
        <f>'Input Volunteers'!A6319</f>
        <v>0</v>
      </c>
    </row>
    <row r="6317" spans="1:1" x14ac:dyDescent="0.25">
      <c r="A6317">
        <f>'Input Volunteers'!A6320</f>
        <v>0</v>
      </c>
    </row>
    <row r="6318" spans="1:1" x14ac:dyDescent="0.25">
      <c r="A6318">
        <f>'Input Volunteers'!A6321</f>
        <v>0</v>
      </c>
    </row>
    <row r="6319" spans="1:1" x14ac:dyDescent="0.25">
      <c r="A6319">
        <f>'Input Volunteers'!A6322</f>
        <v>0</v>
      </c>
    </row>
    <row r="6320" spans="1:1" x14ac:dyDescent="0.25">
      <c r="A6320">
        <f>'Input Volunteers'!A6323</f>
        <v>0</v>
      </c>
    </row>
    <row r="6321" spans="1:1" x14ac:dyDescent="0.25">
      <c r="A6321">
        <f>'Input Volunteers'!A6324</f>
        <v>0</v>
      </c>
    </row>
    <row r="6322" spans="1:1" x14ac:dyDescent="0.25">
      <c r="A6322">
        <f>'Input Volunteers'!A6325</f>
        <v>0</v>
      </c>
    </row>
    <row r="6323" spans="1:1" x14ac:dyDescent="0.25">
      <c r="A6323">
        <f>'Input Volunteers'!A6326</f>
        <v>0</v>
      </c>
    </row>
    <row r="6324" spans="1:1" x14ac:dyDescent="0.25">
      <c r="A6324">
        <f>'Input Volunteers'!A6327</f>
        <v>0</v>
      </c>
    </row>
    <row r="6325" spans="1:1" x14ac:dyDescent="0.25">
      <c r="A6325">
        <f>'Input Volunteers'!A6328</f>
        <v>0</v>
      </c>
    </row>
    <row r="6326" spans="1:1" x14ac:dyDescent="0.25">
      <c r="A6326">
        <f>'Input Volunteers'!A6329</f>
        <v>0</v>
      </c>
    </row>
    <row r="6327" spans="1:1" x14ac:dyDescent="0.25">
      <c r="A6327">
        <f>'Input Volunteers'!A6330</f>
        <v>0</v>
      </c>
    </row>
    <row r="6328" spans="1:1" x14ac:dyDescent="0.25">
      <c r="A6328">
        <f>'Input Volunteers'!A6331</f>
        <v>0</v>
      </c>
    </row>
    <row r="6329" spans="1:1" x14ac:dyDescent="0.25">
      <c r="A6329">
        <f>'Input Volunteers'!A6332</f>
        <v>0</v>
      </c>
    </row>
    <row r="6330" spans="1:1" x14ac:dyDescent="0.25">
      <c r="A6330">
        <f>'Input Volunteers'!A6333</f>
        <v>0</v>
      </c>
    </row>
    <row r="6331" spans="1:1" x14ac:dyDescent="0.25">
      <c r="A6331">
        <f>'Input Volunteers'!A6334</f>
        <v>0</v>
      </c>
    </row>
    <row r="6332" spans="1:1" x14ac:dyDescent="0.25">
      <c r="A6332">
        <f>'Input Volunteers'!A6335</f>
        <v>0</v>
      </c>
    </row>
    <row r="6333" spans="1:1" x14ac:dyDescent="0.25">
      <c r="A6333">
        <f>'Input Volunteers'!A6336</f>
        <v>0</v>
      </c>
    </row>
    <row r="6334" spans="1:1" x14ac:dyDescent="0.25">
      <c r="A6334">
        <f>'Input Volunteers'!A6337</f>
        <v>0</v>
      </c>
    </row>
    <row r="6335" spans="1:1" x14ac:dyDescent="0.25">
      <c r="A6335">
        <f>'Input Volunteers'!A6338</f>
        <v>0</v>
      </c>
    </row>
    <row r="6336" spans="1:1" x14ac:dyDescent="0.25">
      <c r="A6336">
        <f>'Input Volunteers'!A6339</f>
        <v>0</v>
      </c>
    </row>
    <row r="6337" spans="1:1" x14ac:dyDescent="0.25">
      <c r="A6337">
        <f>'Input Volunteers'!A6340</f>
        <v>0</v>
      </c>
    </row>
    <row r="6338" spans="1:1" x14ac:dyDescent="0.25">
      <c r="A6338">
        <f>'Input Volunteers'!A6341</f>
        <v>0</v>
      </c>
    </row>
    <row r="6339" spans="1:1" x14ac:dyDescent="0.25">
      <c r="A6339">
        <f>'Input Volunteers'!A6342</f>
        <v>0</v>
      </c>
    </row>
    <row r="6340" spans="1:1" x14ac:dyDescent="0.25">
      <c r="A6340">
        <f>'Input Volunteers'!A6343</f>
        <v>0</v>
      </c>
    </row>
    <row r="6341" spans="1:1" x14ac:dyDescent="0.25">
      <c r="A6341">
        <f>'Input Volunteers'!A6344</f>
        <v>0</v>
      </c>
    </row>
    <row r="6342" spans="1:1" x14ac:dyDescent="0.25">
      <c r="A6342">
        <f>'Input Volunteers'!A6345</f>
        <v>0</v>
      </c>
    </row>
    <row r="6343" spans="1:1" x14ac:dyDescent="0.25">
      <c r="A6343">
        <f>'Input Volunteers'!A6346</f>
        <v>0</v>
      </c>
    </row>
    <row r="6344" spans="1:1" x14ac:dyDescent="0.25">
      <c r="A6344">
        <f>'Input Volunteers'!A6347</f>
        <v>0</v>
      </c>
    </row>
    <row r="6345" spans="1:1" x14ac:dyDescent="0.25">
      <c r="A6345">
        <f>'Input Volunteers'!A6348</f>
        <v>0</v>
      </c>
    </row>
    <row r="6346" spans="1:1" x14ac:dyDescent="0.25">
      <c r="A6346">
        <f>'Input Volunteers'!A6349</f>
        <v>0</v>
      </c>
    </row>
    <row r="6347" spans="1:1" x14ac:dyDescent="0.25">
      <c r="A6347">
        <f>'Input Volunteers'!A6350</f>
        <v>0</v>
      </c>
    </row>
    <row r="6348" spans="1:1" x14ac:dyDescent="0.25">
      <c r="A6348">
        <f>'Input Volunteers'!A6351</f>
        <v>0</v>
      </c>
    </row>
    <row r="6349" spans="1:1" x14ac:dyDescent="0.25">
      <c r="A6349">
        <f>'Input Volunteers'!A6352</f>
        <v>0</v>
      </c>
    </row>
    <row r="6350" spans="1:1" x14ac:dyDescent="0.25">
      <c r="A6350">
        <f>'Input Volunteers'!A6353</f>
        <v>0</v>
      </c>
    </row>
    <row r="6351" spans="1:1" x14ac:dyDescent="0.25">
      <c r="A6351">
        <f>'Input Volunteers'!A6354</f>
        <v>0</v>
      </c>
    </row>
    <row r="6352" spans="1:1" x14ac:dyDescent="0.25">
      <c r="A6352">
        <f>'Input Volunteers'!A6355</f>
        <v>0</v>
      </c>
    </row>
    <row r="6353" spans="1:1" x14ac:dyDescent="0.25">
      <c r="A6353">
        <f>'Input Volunteers'!A6356</f>
        <v>0</v>
      </c>
    </row>
    <row r="6354" spans="1:1" x14ac:dyDescent="0.25">
      <c r="A6354">
        <f>'Input Volunteers'!A6357</f>
        <v>0</v>
      </c>
    </row>
    <row r="6355" spans="1:1" x14ac:dyDescent="0.25">
      <c r="A6355">
        <f>'Input Volunteers'!A6358</f>
        <v>0</v>
      </c>
    </row>
    <row r="6356" spans="1:1" x14ac:dyDescent="0.25">
      <c r="A6356">
        <f>'Input Volunteers'!A6359</f>
        <v>0</v>
      </c>
    </row>
    <row r="6357" spans="1:1" x14ac:dyDescent="0.25">
      <c r="A6357">
        <f>'Input Volunteers'!A6360</f>
        <v>0</v>
      </c>
    </row>
    <row r="6358" spans="1:1" x14ac:dyDescent="0.25">
      <c r="A6358">
        <f>'Input Volunteers'!A6361</f>
        <v>0</v>
      </c>
    </row>
    <row r="6359" spans="1:1" x14ac:dyDescent="0.25">
      <c r="A6359">
        <f>'Input Volunteers'!A6362</f>
        <v>0</v>
      </c>
    </row>
    <row r="6360" spans="1:1" x14ac:dyDescent="0.25">
      <c r="A6360">
        <f>'Input Volunteers'!A6363</f>
        <v>0</v>
      </c>
    </row>
    <row r="6361" spans="1:1" x14ac:dyDescent="0.25">
      <c r="A6361">
        <f>'Input Volunteers'!A6364</f>
        <v>0</v>
      </c>
    </row>
    <row r="6362" spans="1:1" x14ac:dyDescent="0.25">
      <c r="A6362">
        <f>'Input Volunteers'!A6365</f>
        <v>0</v>
      </c>
    </row>
    <row r="6363" spans="1:1" x14ac:dyDescent="0.25">
      <c r="A6363">
        <f>'Input Volunteers'!A6366</f>
        <v>0</v>
      </c>
    </row>
    <row r="6364" spans="1:1" x14ac:dyDescent="0.25">
      <c r="A6364">
        <f>'Input Volunteers'!A6367</f>
        <v>0</v>
      </c>
    </row>
    <row r="6365" spans="1:1" x14ac:dyDescent="0.25">
      <c r="A6365">
        <f>'Input Volunteers'!A6368</f>
        <v>0</v>
      </c>
    </row>
    <row r="6366" spans="1:1" x14ac:dyDescent="0.25">
      <c r="A6366">
        <f>'Input Volunteers'!A6369</f>
        <v>0</v>
      </c>
    </row>
    <row r="6367" spans="1:1" x14ac:dyDescent="0.25">
      <c r="A6367">
        <f>'Input Volunteers'!A6370</f>
        <v>0</v>
      </c>
    </row>
    <row r="6368" spans="1:1" x14ac:dyDescent="0.25">
      <c r="A6368">
        <f>'Input Volunteers'!A6371</f>
        <v>0</v>
      </c>
    </row>
    <row r="6369" spans="1:1" x14ac:dyDescent="0.25">
      <c r="A6369">
        <f>'Input Volunteers'!A6372</f>
        <v>0</v>
      </c>
    </row>
    <row r="6370" spans="1:1" x14ac:dyDescent="0.25">
      <c r="A6370">
        <f>'Input Volunteers'!A6373</f>
        <v>0</v>
      </c>
    </row>
    <row r="6371" spans="1:1" x14ac:dyDescent="0.25">
      <c r="A6371">
        <f>'Input Volunteers'!A6374</f>
        <v>0</v>
      </c>
    </row>
    <row r="6372" spans="1:1" x14ac:dyDescent="0.25">
      <c r="A6372">
        <f>'Input Volunteers'!A6375</f>
        <v>0</v>
      </c>
    </row>
    <row r="6373" spans="1:1" x14ac:dyDescent="0.25">
      <c r="A6373">
        <f>'Input Volunteers'!A6376</f>
        <v>0</v>
      </c>
    </row>
    <row r="6374" spans="1:1" x14ac:dyDescent="0.25">
      <c r="A6374">
        <f>'Input Volunteers'!A6377</f>
        <v>0</v>
      </c>
    </row>
    <row r="6375" spans="1:1" x14ac:dyDescent="0.25">
      <c r="A6375">
        <f>'Input Volunteers'!A6378</f>
        <v>0</v>
      </c>
    </row>
    <row r="6376" spans="1:1" x14ac:dyDescent="0.25">
      <c r="A6376">
        <f>'Input Volunteers'!A6379</f>
        <v>0</v>
      </c>
    </row>
    <row r="6377" spans="1:1" x14ac:dyDescent="0.25">
      <c r="A6377">
        <f>'Input Volunteers'!A6380</f>
        <v>0</v>
      </c>
    </row>
    <row r="6378" spans="1:1" x14ac:dyDescent="0.25">
      <c r="A6378">
        <f>'Input Volunteers'!A6381</f>
        <v>0</v>
      </c>
    </row>
    <row r="6379" spans="1:1" x14ac:dyDescent="0.25">
      <c r="A6379">
        <f>'Input Volunteers'!A6382</f>
        <v>0</v>
      </c>
    </row>
    <row r="6380" spans="1:1" x14ac:dyDescent="0.25">
      <c r="A6380">
        <f>'Input Volunteers'!A6383</f>
        <v>0</v>
      </c>
    </row>
    <row r="6381" spans="1:1" x14ac:dyDescent="0.25">
      <c r="A6381">
        <f>'Input Volunteers'!A6384</f>
        <v>0</v>
      </c>
    </row>
    <row r="6382" spans="1:1" x14ac:dyDescent="0.25">
      <c r="A6382">
        <f>'Input Volunteers'!A6385</f>
        <v>0</v>
      </c>
    </row>
    <row r="6383" spans="1:1" x14ac:dyDescent="0.25">
      <c r="A6383">
        <f>'Input Volunteers'!A6386</f>
        <v>0</v>
      </c>
    </row>
    <row r="6384" spans="1:1" x14ac:dyDescent="0.25">
      <c r="A6384">
        <f>'Input Volunteers'!A6387</f>
        <v>0</v>
      </c>
    </row>
    <row r="6385" spans="1:1" x14ac:dyDescent="0.25">
      <c r="A6385">
        <f>'Input Volunteers'!A6388</f>
        <v>0</v>
      </c>
    </row>
    <row r="6386" spans="1:1" x14ac:dyDescent="0.25">
      <c r="A6386">
        <f>'Input Volunteers'!A6389</f>
        <v>0</v>
      </c>
    </row>
    <row r="6387" spans="1:1" x14ac:dyDescent="0.25">
      <c r="A6387">
        <f>'Input Volunteers'!A6390</f>
        <v>0</v>
      </c>
    </row>
    <row r="6388" spans="1:1" x14ac:dyDescent="0.25">
      <c r="A6388">
        <f>'Input Volunteers'!A6391</f>
        <v>0</v>
      </c>
    </row>
    <row r="6389" spans="1:1" x14ac:dyDescent="0.25">
      <c r="A6389">
        <f>'Input Volunteers'!A6392</f>
        <v>0</v>
      </c>
    </row>
    <row r="6390" spans="1:1" x14ac:dyDescent="0.25">
      <c r="A6390">
        <f>'Input Volunteers'!A6393</f>
        <v>0</v>
      </c>
    </row>
    <row r="6391" spans="1:1" x14ac:dyDescent="0.25">
      <c r="A6391">
        <f>'Input Volunteers'!A6394</f>
        <v>0</v>
      </c>
    </row>
    <row r="6392" spans="1:1" x14ac:dyDescent="0.25">
      <c r="A6392">
        <f>'Input Volunteers'!A6395</f>
        <v>0</v>
      </c>
    </row>
    <row r="6393" spans="1:1" x14ac:dyDescent="0.25">
      <c r="A6393">
        <f>'Input Volunteers'!A6396</f>
        <v>0</v>
      </c>
    </row>
    <row r="6394" spans="1:1" x14ac:dyDescent="0.25">
      <c r="A6394">
        <f>'Input Volunteers'!A6397</f>
        <v>0</v>
      </c>
    </row>
    <row r="6395" spans="1:1" x14ac:dyDescent="0.25">
      <c r="A6395">
        <f>'Input Volunteers'!A6398</f>
        <v>0</v>
      </c>
    </row>
    <row r="6396" spans="1:1" x14ac:dyDescent="0.25">
      <c r="A6396">
        <f>'Input Volunteers'!A6399</f>
        <v>0</v>
      </c>
    </row>
    <row r="6397" spans="1:1" x14ac:dyDescent="0.25">
      <c r="A6397">
        <f>'Input Volunteers'!A6400</f>
        <v>0</v>
      </c>
    </row>
    <row r="6398" spans="1:1" x14ac:dyDescent="0.25">
      <c r="A6398">
        <f>'Input Volunteers'!A6401</f>
        <v>0</v>
      </c>
    </row>
    <row r="6399" spans="1:1" x14ac:dyDescent="0.25">
      <c r="A6399">
        <f>'Input Volunteers'!A6402</f>
        <v>0</v>
      </c>
    </row>
    <row r="6400" spans="1:1" x14ac:dyDescent="0.25">
      <c r="A6400">
        <f>'Input Volunteers'!A6403</f>
        <v>0</v>
      </c>
    </row>
    <row r="6401" spans="1:1" x14ac:dyDescent="0.25">
      <c r="A6401">
        <f>'Input Volunteers'!A6404</f>
        <v>0</v>
      </c>
    </row>
    <row r="6402" spans="1:1" x14ac:dyDescent="0.25">
      <c r="A6402">
        <f>'Input Volunteers'!A6405</f>
        <v>0</v>
      </c>
    </row>
    <row r="6403" spans="1:1" x14ac:dyDescent="0.25">
      <c r="A6403">
        <f>'Input Volunteers'!A6406</f>
        <v>0</v>
      </c>
    </row>
    <row r="6404" spans="1:1" x14ac:dyDescent="0.25">
      <c r="A6404">
        <f>'Input Volunteers'!A6407</f>
        <v>0</v>
      </c>
    </row>
    <row r="6405" spans="1:1" x14ac:dyDescent="0.25">
      <c r="A6405">
        <f>'Input Volunteers'!A6408</f>
        <v>0</v>
      </c>
    </row>
    <row r="6406" spans="1:1" x14ac:dyDescent="0.25">
      <c r="A6406">
        <f>'Input Volunteers'!A6409</f>
        <v>0</v>
      </c>
    </row>
    <row r="6407" spans="1:1" x14ac:dyDescent="0.25">
      <c r="A6407">
        <f>'Input Volunteers'!A6410</f>
        <v>0</v>
      </c>
    </row>
    <row r="6408" spans="1:1" x14ac:dyDescent="0.25">
      <c r="A6408">
        <f>'Input Volunteers'!A6411</f>
        <v>0</v>
      </c>
    </row>
    <row r="6409" spans="1:1" x14ac:dyDescent="0.25">
      <c r="A6409">
        <f>'Input Volunteers'!A6412</f>
        <v>0</v>
      </c>
    </row>
    <row r="6410" spans="1:1" x14ac:dyDescent="0.25">
      <c r="A6410">
        <f>'Input Volunteers'!A6413</f>
        <v>0</v>
      </c>
    </row>
    <row r="6411" spans="1:1" x14ac:dyDescent="0.25">
      <c r="A6411">
        <f>'Input Volunteers'!A6414</f>
        <v>0</v>
      </c>
    </row>
    <row r="6412" spans="1:1" x14ac:dyDescent="0.25">
      <c r="A6412">
        <f>'Input Volunteers'!A6415</f>
        <v>0</v>
      </c>
    </row>
    <row r="6413" spans="1:1" x14ac:dyDescent="0.25">
      <c r="A6413">
        <f>'Input Volunteers'!A6416</f>
        <v>0</v>
      </c>
    </row>
    <row r="6414" spans="1:1" x14ac:dyDescent="0.25">
      <c r="A6414">
        <f>'Input Volunteers'!A6417</f>
        <v>0</v>
      </c>
    </row>
    <row r="6415" spans="1:1" x14ac:dyDescent="0.25">
      <c r="A6415">
        <f>'Input Volunteers'!A6418</f>
        <v>0</v>
      </c>
    </row>
    <row r="6416" spans="1:1" x14ac:dyDescent="0.25">
      <c r="A6416">
        <f>'Input Volunteers'!A6419</f>
        <v>0</v>
      </c>
    </row>
    <row r="6417" spans="1:1" x14ac:dyDescent="0.25">
      <c r="A6417">
        <f>'Input Volunteers'!A6420</f>
        <v>0</v>
      </c>
    </row>
    <row r="6418" spans="1:1" x14ac:dyDescent="0.25">
      <c r="A6418">
        <f>'Input Volunteers'!A6421</f>
        <v>0</v>
      </c>
    </row>
    <row r="6419" spans="1:1" x14ac:dyDescent="0.25">
      <c r="A6419">
        <f>'Input Volunteers'!A6422</f>
        <v>0</v>
      </c>
    </row>
    <row r="6420" spans="1:1" x14ac:dyDescent="0.25">
      <c r="A6420">
        <f>'Input Volunteers'!A6423</f>
        <v>0</v>
      </c>
    </row>
    <row r="6421" spans="1:1" x14ac:dyDescent="0.25">
      <c r="A6421">
        <f>'Input Volunteers'!A6424</f>
        <v>0</v>
      </c>
    </row>
    <row r="6422" spans="1:1" x14ac:dyDescent="0.25">
      <c r="A6422">
        <f>'Input Volunteers'!A6425</f>
        <v>0</v>
      </c>
    </row>
    <row r="6423" spans="1:1" x14ac:dyDescent="0.25">
      <c r="A6423">
        <f>'Input Volunteers'!A6426</f>
        <v>0</v>
      </c>
    </row>
    <row r="6424" spans="1:1" x14ac:dyDescent="0.25">
      <c r="A6424">
        <f>'Input Volunteers'!A6427</f>
        <v>0</v>
      </c>
    </row>
    <row r="6425" spans="1:1" x14ac:dyDescent="0.25">
      <c r="A6425">
        <f>'Input Volunteers'!A6428</f>
        <v>0</v>
      </c>
    </row>
    <row r="6426" spans="1:1" x14ac:dyDescent="0.25">
      <c r="A6426">
        <f>'Input Volunteers'!A6429</f>
        <v>0</v>
      </c>
    </row>
    <row r="6427" spans="1:1" x14ac:dyDescent="0.25">
      <c r="A6427">
        <f>'Input Volunteers'!A6430</f>
        <v>0</v>
      </c>
    </row>
    <row r="6428" spans="1:1" x14ac:dyDescent="0.25">
      <c r="A6428">
        <f>'Input Volunteers'!A6431</f>
        <v>0</v>
      </c>
    </row>
    <row r="6429" spans="1:1" x14ac:dyDescent="0.25">
      <c r="A6429">
        <f>'Input Volunteers'!A6432</f>
        <v>0</v>
      </c>
    </row>
    <row r="6430" spans="1:1" x14ac:dyDescent="0.25">
      <c r="A6430">
        <f>'Input Volunteers'!A6433</f>
        <v>0</v>
      </c>
    </row>
    <row r="6431" spans="1:1" x14ac:dyDescent="0.25">
      <c r="A6431">
        <f>'Input Volunteers'!A6434</f>
        <v>0</v>
      </c>
    </row>
    <row r="6432" spans="1:1" x14ac:dyDescent="0.25">
      <c r="A6432">
        <f>'Input Volunteers'!A6435</f>
        <v>0</v>
      </c>
    </row>
    <row r="6433" spans="1:1" x14ac:dyDescent="0.25">
      <c r="A6433">
        <f>'Input Volunteers'!A6436</f>
        <v>0</v>
      </c>
    </row>
    <row r="6434" spans="1:1" x14ac:dyDescent="0.25">
      <c r="A6434">
        <f>'Input Volunteers'!A6437</f>
        <v>0</v>
      </c>
    </row>
    <row r="6435" spans="1:1" x14ac:dyDescent="0.25">
      <c r="A6435">
        <f>'Input Volunteers'!A6438</f>
        <v>0</v>
      </c>
    </row>
    <row r="6436" spans="1:1" x14ac:dyDescent="0.25">
      <c r="A6436">
        <f>'Input Volunteers'!A6439</f>
        <v>0</v>
      </c>
    </row>
    <row r="6437" spans="1:1" x14ac:dyDescent="0.25">
      <c r="A6437">
        <f>'Input Volunteers'!A6440</f>
        <v>0</v>
      </c>
    </row>
    <row r="6438" spans="1:1" x14ac:dyDescent="0.25">
      <c r="A6438">
        <f>'Input Volunteers'!A6441</f>
        <v>0</v>
      </c>
    </row>
    <row r="6439" spans="1:1" x14ac:dyDescent="0.25">
      <c r="A6439">
        <f>'Input Volunteers'!A6442</f>
        <v>0</v>
      </c>
    </row>
    <row r="6440" spans="1:1" x14ac:dyDescent="0.25">
      <c r="A6440">
        <f>'Input Volunteers'!A6443</f>
        <v>0</v>
      </c>
    </row>
    <row r="6441" spans="1:1" x14ac:dyDescent="0.25">
      <c r="A6441">
        <f>'Input Volunteers'!A6444</f>
        <v>0</v>
      </c>
    </row>
    <row r="6442" spans="1:1" x14ac:dyDescent="0.25">
      <c r="A6442">
        <f>'Input Volunteers'!A6445</f>
        <v>0</v>
      </c>
    </row>
    <row r="6443" spans="1:1" x14ac:dyDescent="0.25">
      <c r="A6443">
        <f>'Input Volunteers'!A6446</f>
        <v>0</v>
      </c>
    </row>
    <row r="6444" spans="1:1" x14ac:dyDescent="0.25">
      <c r="A6444">
        <f>'Input Volunteers'!A6447</f>
        <v>0</v>
      </c>
    </row>
    <row r="6445" spans="1:1" x14ac:dyDescent="0.25">
      <c r="A6445">
        <f>'Input Volunteers'!A6448</f>
        <v>0</v>
      </c>
    </row>
    <row r="6446" spans="1:1" x14ac:dyDescent="0.25">
      <c r="A6446">
        <f>'Input Volunteers'!A6449</f>
        <v>0</v>
      </c>
    </row>
    <row r="6447" spans="1:1" x14ac:dyDescent="0.25">
      <c r="A6447">
        <f>'Input Volunteers'!A6450</f>
        <v>0</v>
      </c>
    </row>
    <row r="6448" spans="1:1" x14ac:dyDescent="0.25">
      <c r="A6448">
        <f>'Input Volunteers'!A6451</f>
        <v>0</v>
      </c>
    </row>
    <row r="6449" spans="1:1" x14ac:dyDescent="0.25">
      <c r="A6449">
        <f>'Input Volunteers'!A6452</f>
        <v>0</v>
      </c>
    </row>
    <row r="6450" spans="1:1" x14ac:dyDescent="0.25">
      <c r="A6450">
        <f>'Input Volunteers'!A6453</f>
        <v>0</v>
      </c>
    </row>
    <row r="6451" spans="1:1" x14ac:dyDescent="0.25">
      <c r="A6451">
        <f>'Input Volunteers'!A6454</f>
        <v>0</v>
      </c>
    </row>
    <row r="6452" spans="1:1" x14ac:dyDescent="0.25">
      <c r="A6452">
        <f>'Input Volunteers'!A6455</f>
        <v>0</v>
      </c>
    </row>
    <row r="6453" spans="1:1" x14ac:dyDescent="0.25">
      <c r="A6453">
        <f>'Input Volunteers'!A6456</f>
        <v>0</v>
      </c>
    </row>
    <row r="6454" spans="1:1" x14ac:dyDescent="0.25">
      <c r="A6454">
        <f>'Input Volunteers'!A6457</f>
        <v>0</v>
      </c>
    </row>
    <row r="6455" spans="1:1" x14ac:dyDescent="0.25">
      <c r="A6455">
        <f>'Input Volunteers'!A6458</f>
        <v>0</v>
      </c>
    </row>
    <row r="6456" spans="1:1" x14ac:dyDescent="0.25">
      <c r="A6456">
        <f>'Input Volunteers'!A6459</f>
        <v>0</v>
      </c>
    </row>
    <row r="6457" spans="1:1" x14ac:dyDescent="0.25">
      <c r="A6457">
        <f>'Input Volunteers'!A6460</f>
        <v>0</v>
      </c>
    </row>
    <row r="6458" spans="1:1" x14ac:dyDescent="0.25">
      <c r="A6458">
        <f>'Input Volunteers'!A6461</f>
        <v>0</v>
      </c>
    </row>
    <row r="6459" spans="1:1" x14ac:dyDescent="0.25">
      <c r="A6459">
        <f>'Input Volunteers'!A6462</f>
        <v>0</v>
      </c>
    </row>
    <row r="6460" spans="1:1" x14ac:dyDescent="0.25">
      <c r="A6460">
        <f>'Input Volunteers'!A6463</f>
        <v>0</v>
      </c>
    </row>
    <row r="6461" spans="1:1" x14ac:dyDescent="0.25">
      <c r="A6461">
        <f>'Input Volunteers'!A6464</f>
        <v>0</v>
      </c>
    </row>
    <row r="6462" spans="1:1" x14ac:dyDescent="0.25">
      <c r="A6462">
        <f>'Input Volunteers'!A6465</f>
        <v>0</v>
      </c>
    </row>
    <row r="6463" spans="1:1" x14ac:dyDescent="0.25">
      <c r="A6463">
        <f>'Input Volunteers'!A6466</f>
        <v>0</v>
      </c>
    </row>
    <row r="6464" spans="1:1" x14ac:dyDescent="0.25">
      <c r="A6464">
        <f>'Input Volunteers'!A6467</f>
        <v>0</v>
      </c>
    </row>
    <row r="6465" spans="1:1" x14ac:dyDescent="0.25">
      <c r="A6465">
        <f>'Input Volunteers'!A6468</f>
        <v>0</v>
      </c>
    </row>
    <row r="6466" spans="1:1" x14ac:dyDescent="0.25">
      <c r="A6466">
        <f>'Input Volunteers'!A6469</f>
        <v>0</v>
      </c>
    </row>
    <row r="6467" spans="1:1" x14ac:dyDescent="0.25">
      <c r="A6467">
        <f>'Input Volunteers'!A6470</f>
        <v>0</v>
      </c>
    </row>
    <row r="6468" spans="1:1" x14ac:dyDescent="0.25">
      <c r="A6468">
        <f>'Input Volunteers'!A6471</f>
        <v>0</v>
      </c>
    </row>
    <row r="6469" spans="1:1" x14ac:dyDescent="0.25">
      <c r="A6469">
        <f>'Input Volunteers'!A6472</f>
        <v>0</v>
      </c>
    </row>
    <row r="6470" spans="1:1" x14ac:dyDescent="0.25">
      <c r="A6470">
        <f>'Input Volunteers'!A6473</f>
        <v>0</v>
      </c>
    </row>
    <row r="6471" spans="1:1" x14ac:dyDescent="0.25">
      <c r="A6471">
        <f>'Input Volunteers'!A6474</f>
        <v>0</v>
      </c>
    </row>
    <row r="6472" spans="1:1" x14ac:dyDescent="0.25">
      <c r="A6472">
        <f>'Input Volunteers'!A6475</f>
        <v>0</v>
      </c>
    </row>
    <row r="6473" spans="1:1" x14ac:dyDescent="0.25">
      <c r="A6473">
        <f>'Input Volunteers'!A6476</f>
        <v>0</v>
      </c>
    </row>
    <row r="6474" spans="1:1" x14ac:dyDescent="0.25">
      <c r="A6474">
        <f>'Input Volunteers'!A6477</f>
        <v>0</v>
      </c>
    </row>
    <row r="6475" spans="1:1" x14ac:dyDescent="0.25">
      <c r="A6475">
        <f>'Input Volunteers'!A6478</f>
        <v>0</v>
      </c>
    </row>
    <row r="6476" spans="1:1" x14ac:dyDescent="0.25">
      <c r="A6476">
        <f>'Input Volunteers'!A6479</f>
        <v>0</v>
      </c>
    </row>
    <row r="6477" spans="1:1" x14ac:dyDescent="0.25">
      <c r="A6477">
        <f>'Input Volunteers'!A6480</f>
        <v>0</v>
      </c>
    </row>
    <row r="6478" spans="1:1" x14ac:dyDescent="0.25">
      <c r="A6478">
        <f>'Input Volunteers'!A6481</f>
        <v>0</v>
      </c>
    </row>
    <row r="6479" spans="1:1" x14ac:dyDescent="0.25">
      <c r="A6479">
        <f>'Input Volunteers'!A6482</f>
        <v>0</v>
      </c>
    </row>
    <row r="6480" spans="1:1" x14ac:dyDescent="0.25">
      <c r="A6480">
        <f>'Input Volunteers'!A6483</f>
        <v>0</v>
      </c>
    </row>
    <row r="6481" spans="1:1" x14ac:dyDescent="0.25">
      <c r="A6481">
        <f>'Input Volunteers'!A6484</f>
        <v>0</v>
      </c>
    </row>
    <row r="6482" spans="1:1" x14ac:dyDescent="0.25">
      <c r="A6482">
        <f>'Input Volunteers'!A6485</f>
        <v>0</v>
      </c>
    </row>
    <row r="6483" spans="1:1" x14ac:dyDescent="0.25">
      <c r="A6483">
        <f>'Input Volunteers'!A6486</f>
        <v>0</v>
      </c>
    </row>
    <row r="6484" spans="1:1" x14ac:dyDescent="0.25">
      <c r="A6484">
        <f>'Input Volunteers'!A6487</f>
        <v>0</v>
      </c>
    </row>
    <row r="6485" spans="1:1" x14ac:dyDescent="0.25">
      <c r="A6485">
        <f>'Input Volunteers'!A6488</f>
        <v>0</v>
      </c>
    </row>
    <row r="6486" spans="1:1" x14ac:dyDescent="0.25">
      <c r="A6486">
        <f>'Input Volunteers'!A6489</f>
        <v>0</v>
      </c>
    </row>
    <row r="6487" spans="1:1" x14ac:dyDescent="0.25">
      <c r="A6487">
        <f>'Input Volunteers'!A6490</f>
        <v>0</v>
      </c>
    </row>
    <row r="6488" spans="1:1" x14ac:dyDescent="0.25">
      <c r="A6488">
        <f>'Input Volunteers'!A6491</f>
        <v>0</v>
      </c>
    </row>
    <row r="6489" spans="1:1" x14ac:dyDescent="0.25">
      <c r="A6489">
        <f>'Input Volunteers'!A6492</f>
        <v>0</v>
      </c>
    </row>
    <row r="6490" spans="1:1" x14ac:dyDescent="0.25">
      <c r="A6490">
        <f>'Input Volunteers'!A6493</f>
        <v>0</v>
      </c>
    </row>
    <row r="6491" spans="1:1" x14ac:dyDescent="0.25">
      <c r="A6491">
        <f>'Input Volunteers'!A6494</f>
        <v>0</v>
      </c>
    </row>
    <row r="6492" spans="1:1" x14ac:dyDescent="0.25">
      <c r="A6492">
        <f>'Input Volunteers'!A6495</f>
        <v>0</v>
      </c>
    </row>
    <row r="6493" spans="1:1" x14ac:dyDescent="0.25">
      <c r="A6493">
        <f>'Input Volunteers'!A6496</f>
        <v>0</v>
      </c>
    </row>
    <row r="6494" spans="1:1" x14ac:dyDescent="0.25">
      <c r="A6494">
        <f>'Input Volunteers'!A6497</f>
        <v>0</v>
      </c>
    </row>
    <row r="6495" spans="1:1" x14ac:dyDescent="0.25">
      <c r="A6495">
        <f>'Input Volunteers'!A6498</f>
        <v>0</v>
      </c>
    </row>
    <row r="6496" spans="1:1" x14ac:dyDescent="0.25">
      <c r="A6496">
        <f>'Input Volunteers'!A6499</f>
        <v>0</v>
      </c>
    </row>
    <row r="6497" spans="1:1" x14ac:dyDescent="0.25">
      <c r="A6497">
        <f>'Input Volunteers'!A6500</f>
        <v>0</v>
      </c>
    </row>
    <row r="6498" spans="1:1" x14ac:dyDescent="0.25">
      <c r="A6498">
        <f>'Input Volunteers'!A6501</f>
        <v>0</v>
      </c>
    </row>
    <row r="6499" spans="1:1" x14ac:dyDescent="0.25">
      <c r="A6499">
        <f>'Input Volunteers'!A6502</f>
        <v>0</v>
      </c>
    </row>
    <row r="6500" spans="1:1" x14ac:dyDescent="0.25">
      <c r="A6500">
        <f>'Input Volunteers'!A6503</f>
        <v>0</v>
      </c>
    </row>
    <row r="6501" spans="1:1" x14ac:dyDescent="0.25">
      <c r="A6501">
        <f>'Input Volunteers'!A6504</f>
        <v>0</v>
      </c>
    </row>
    <row r="6502" spans="1:1" x14ac:dyDescent="0.25">
      <c r="A6502">
        <f>'Input Volunteers'!A6505</f>
        <v>0</v>
      </c>
    </row>
    <row r="6503" spans="1:1" x14ac:dyDescent="0.25">
      <c r="A6503">
        <f>'Input Volunteers'!A6506</f>
        <v>0</v>
      </c>
    </row>
    <row r="6504" spans="1:1" x14ac:dyDescent="0.25">
      <c r="A6504">
        <f>'Input Volunteers'!A6507</f>
        <v>0</v>
      </c>
    </row>
    <row r="6505" spans="1:1" x14ac:dyDescent="0.25">
      <c r="A6505">
        <f>'Input Volunteers'!A6508</f>
        <v>0</v>
      </c>
    </row>
    <row r="6506" spans="1:1" x14ac:dyDescent="0.25">
      <c r="A6506">
        <f>'Input Volunteers'!A6509</f>
        <v>0</v>
      </c>
    </row>
    <row r="6507" spans="1:1" x14ac:dyDescent="0.25">
      <c r="A6507">
        <f>'Input Volunteers'!A6510</f>
        <v>0</v>
      </c>
    </row>
    <row r="6508" spans="1:1" x14ac:dyDescent="0.25">
      <c r="A6508">
        <f>'Input Volunteers'!A6511</f>
        <v>0</v>
      </c>
    </row>
    <row r="6509" spans="1:1" x14ac:dyDescent="0.25">
      <c r="A6509">
        <f>'Input Volunteers'!A6512</f>
        <v>0</v>
      </c>
    </row>
    <row r="6510" spans="1:1" x14ac:dyDescent="0.25">
      <c r="A6510">
        <f>'Input Volunteers'!A6513</f>
        <v>0</v>
      </c>
    </row>
    <row r="6511" spans="1:1" x14ac:dyDescent="0.25">
      <c r="A6511">
        <f>'Input Volunteers'!A6514</f>
        <v>0</v>
      </c>
    </row>
    <row r="6512" spans="1:1" x14ac:dyDescent="0.25">
      <c r="A6512">
        <f>'Input Volunteers'!A6515</f>
        <v>0</v>
      </c>
    </row>
    <row r="6513" spans="1:1" x14ac:dyDescent="0.25">
      <c r="A6513">
        <f>'Input Volunteers'!A6516</f>
        <v>0</v>
      </c>
    </row>
    <row r="6514" spans="1:1" x14ac:dyDescent="0.25">
      <c r="A6514">
        <f>'Input Volunteers'!A6517</f>
        <v>0</v>
      </c>
    </row>
    <row r="6515" spans="1:1" x14ac:dyDescent="0.25">
      <c r="A6515">
        <f>'Input Volunteers'!A6518</f>
        <v>0</v>
      </c>
    </row>
    <row r="6516" spans="1:1" x14ac:dyDescent="0.25">
      <c r="A6516">
        <f>'Input Volunteers'!A6519</f>
        <v>0</v>
      </c>
    </row>
    <row r="6517" spans="1:1" x14ac:dyDescent="0.25">
      <c r="A6517">
        <f>'Input Volunteers'!A6520</f>
        <v>0</v>
      </c>
    </row>
    <row r="6518" spans="1:1" x14ac:dyDescent="0.25">
      <c r="A6518">
        <f>'Input Volunteers'!A6521</f>
        <v>0</v>
      </c>
    </row>
    <row r="6519" spans="1:1" x14ac:dyDescent="0.25">
      <c r="A6519">
        <f>'Input Volunteers'!A6522</f>
        <v>0</v>
      </c>
    </row>
    <row r="6520" spans="1:1" x14ac:dyDescent="0.25">
      <c r="A6520">
        <f>'Input Volunteers'!A6523</f>
        <v>0</v>
      </c>
    </row>
    <row r="6521" spans="1:1" x14ac:dyDescent="0.25">
      <c r="A6521">
        <f>'Input Volunteers'!A6524</f>
        <v>0</v>
      </c>
    </row>
    <row r="6522" spans="1:1" x14ac:dyDescent="0.25">
      <c r="A6522">
        <f>'Input Volunteers'!A6525</f>
        <v>0</v>
      </c>
    </row>
    <row r="6523" spans="1:1" x14ac:dyDescent="0.25">
      <c r="A6523">
        <f>'Input Volunteers'!A6526</f>
        <v>0</v>
      </c>
    </row>
    <row r="6524" spans="1:1" x14ac:dyDescent="0.25">
      <c r="A6524">
        <f>'Input Volunteers'!A6527</f>
        <v>0</v>
      </c>
    </row>
    <row r="6525" spans="1:1" x14ac:dyDescent="0.25">
      <c r="A6525">
        <f>'Input Volunteers'!A6528</f>
        <v>0</v>
      </c>
    </row>
    <row r="6526" spans="1:1" x14ac:dyDescent="0.25">
      <c r="A6526">
        <f>'Input Volunteers'!A6529</f>
        <v>0</v>
      </c>
    </row>
    <row r="6527" spans="1:1" x14ac:dyDescent="0.25">
      <c r="A6527">
        <f>'Input Volunteers'!A6530</f>
        <v>0</v>
      </c>
    </row>
    <row r="6528" spans="1:1" x14ac:dyDescent="0.25">
      <c r="A6528">
        <f>'Input Volunteers'!A6531</f>
        <v>0</v>
      </c>
    </row>
    <row r="6529" spans="1:1" x14ac:dyDescent="0.25">
      <c r="A6529">
        <f>'Input Volunteers'!A6532</f>
        <v>0</v>
      </c>
    </row>
    <row r="6530" spans="1:1" x14ac:dyDescent="0.25">
      <c r="A6530">
        <f>'Input Volunteers'!A6533</f>
        <v>0</v>
      </c>
    </row>
    <row r="6531" spans="1:1" x14ac:dyDescent="0.25">
      <c r="A6531">
        <f>'Input Volunteers'!A6534</f>
        <v>0</v>
      </c>
    </row>
    <row r="6532" spans="1:1" x14ac:dyDescent="0.25">
      <c r="A6532">
        <f>'Input Volunteers'!A6535</f>
        <v>0</v>
      </c>
    </row>
    <row r="6533" spans="1:1" x14ac:dyDescent="0.25">
      <c r="A6533">
        <f>'Input Volunteers'!A6536</f>
        <v>0</v>
      </c>
    </row>
    <row r="6534" spans="1:1" x14ac:dyDescent="0.25">
      <c r="A6534">
        <f>'Input Volunteers'!A6537</f>
        <v>0</v>
      </c>
    </row>
    <row r="6535" spans="1:1" x14ac:dyDescent="0.25">
      <c r="A6535">
        <f>'Input Volunteers'!A6538</f>
        <v>0</v>
      </c>
    </row>
    <row r="6536" spans="1:1" x14ac:dyDescent="0.25">
      <c r="A6536">
        <f>'Input Volunteers'!A6539</f>
        <v>0</v>
      </c>
    </row>
    <row r="6537" spans="1:1" x14ac:dyDescent="0.25">
      <c r="A6537">
        <f>'Input Volunteers'!A6540</f>
        <v>0</v>
      </c>
    </row>
    <row r="6538" spans="1:1" x14ac:dyDescent="0.25">
      <c r="A6538">
        <f>'Input Volunteers'!A6541</f>
        <v>0</v>
      </c>
    </row>
    <row r="6539" spans="1:1" x14ac:dyDescent="0.25">
      <c r="A6539">
        <f>'Input Volunteers'!A6542</f>
        <v>0</v>
      </c>
    </row>
    <row r="6540" spans="1:1" x14ac:dyDescent="0.25">
      <c r="A6540">
        <f>'Input Volunteers'!A6543</f>
        <v>0</v>
      </c>
    </row>
    <row r="6541" spans="1:1" x14ac:dyDescent="0.25">
      <c r="A6541">
        <f>'Input Volunteers'!A6544</f>
        <v>0</v>
      </c>
    </row>
    <row r="6542" spans="1:1" x14ac:dyDescent="0.25">
      <c r="A6542">
        <f>'Input Volunteers'!A6545</f>
        <v>0</v>
      </c>
    </row>
    <row r="6543" spans="1:1" x14ac:dyDescent="0.25">
      <c r="A6543">
        <f>'Input Volunteers'!A6546</f>
        <v>0</v>
      </c>
    </row>
    <row r="6544" spans="1:1" x14ac:dyDescent="0.25">
      <c r="A6544">
        <f>'Input Volunteers'!A6547</f>
        <v>0</v>
      </c>
    </row>
    <row r="6545" spans="1:1" x14ac:dyDescent="0.25">
      <c r="A6545">
        <f>'Input Volunteers'!A6548</f>
        <v>0</v>
      </c>
    </row>
    <row r="6546" spans="1:1" x14ac:dyDescent="0.25">
      <c r="A6546">
        <f>'Input Volunteers'!A6549</f>
        <v>0</v>
      </c>
    </row>
    <row r="6547" spans="1:1" x14ac:dyDescent="0.25">
      <c r="A6547">
        <f>'Input Volunteers'!A6550</f>
        <v>0</v>
      </c>
    </row>
    <row r="6548" spans="1:1" x14ac:dyDescent="0.25">
      <c r="A6548">
        <f>'Input Volunteers'!A6551</f>
        <v>0</v>
      </c>
    </row>
    <row r="6549" spans="1:1" x14ac:dyDescent="0.25">
      <c r="A6549">
        <f>'Input Volunteers'!A6552</f>
        <v>0</v>
      </c>
    </row>
    <row r="6550" spans="1:1" x14ac:dyDescent="0.25">
      <c r="A6550">
        <f>'Input Volunteers'!A6553</f>
        <v>0</v>
      </c>
    </row>
    <row r="6551" spans="1:1" x14ac:dyDescent="0.25">
      <c r="A6551">
        <f>'Input Volunteers'!A6554</f>
        <v>0</v>
      </c>
    </row>
    <row r="6552" spans="1:1" x14ac:dyDescent="0.25">
      <c r="A6552">
        <f>'Input Volunteers'!A6555</f>
        <v>0</v>
      </c>
    </row>
    <row r="6553" spans="1:1" x14ac:dyDescent="0.25">
      <c r="A6553">
        <f>'Input Volunteers'!A6556</f>
        <v>0</v>
      </c>
    </row>
    <row r="6554" spans="1:1" x14ac:dyDescent="0.25">
      <c r="A6554">
        <f>'Input Volunteers'!A6557</f>
        <v>0</v>
      </c>
    </row>
    <row r="6555" spans="1:1" x14ac:dyDescent="0.25">
      <c r="A6555">
        <f>'Input Volunteers'!A6558</f>
        <v>0</v>
      </c>
    </row>
    <row r="6556" spans="1:1" x14ac:dyDescent="0.25">
      <c r="A6556">
        <f>'Input Volunteers'!A6559</f>
        <v>0</v>
      </c>
    </row>
    <row r="6557" spans="1:1" x14ac:dyDescent="0.25">
      <c r="A6557">
        <f>'Input Volunteers'!A6560</f>
        <v>0</v>
      </c>
    </row>
    <row r="6558" spans="1:1" x14ac:dyDescent="0.25">
      <c r="A6558">
        <f>'Input Volunteers'!A6561</f>
        <v>0</v>
      </c>
    </row>
    <row r="6559" spans="1:1" x14ac:dyDescent="0.25">
      <c r="A6559">
        <f>'Input Volunteers'!A6562</f>
        <v>0</v>
      </c>
    </row>
    <row r="6560" spans="1:1" x14ac:dyDescent="0.25">
      <c r="A6560">
        <f>'Input Volunteers'!A6563</f>
        <v>0</v>
      </c>
    </row>
    <row r="6561" spans="1:1" x14ac:dyDescent="0.25">
      <c r="A6561">
        <f>'Input Volunteers'!A6564</f>
        <v>0</v>
      </c>
    </row>
    <row r="6562" spans="1:1" x14ac:dyDescent="0.25">
      <c r="A6562">
        <f>'Input Volunteers'!A6565</f>
        <v>0</v>
      </c>
    </row>
    <row r="6563" spans="1:1" x14ac:dyDescent="0.25">
      <c r="A6563">
        <f>'Input Volunteers'!A6566</f>
        <v>0</v>
      </c>
    </row>
    <row r="6564" spans="1:1" x14ac:dyDescent="0.25">
      <c r="A6564">
        <f>'Input Volunteers'!A6567</f>
        <v>0</v>
      </c>
    </row>
    <row r="6565" spans="1:1" x14ac:dyDescent="0.25">
      <c r="A6565">
        <f>'Input Volunteers'!A6568</f>
        <v>0</v>
      </c>
    </row>
    <row r="6566" spans="1:1" x14ac:dyDescent="0.25">
      <c r="A6566">
        <f>'Input Volunteers'!A6569</f>
        <v>0</v>
      </c>
    </row>
    <row r="6567" spans="1:1" x14ac:dyDescent="0.25">
      <c r="A6567">
        <f>'Input Volunteers'!A6570</f>
        <v>0</v>
      </c>
    </row>
    <row r="6568" spans="1:1" x14ac:dyDescent="0.25">
      <c r="A6568">
        <f>'Input Volunteers'!A6571</f>
        <v>0</v>
      </c>
    </row>
    <row r="6569" spans="1:1" x14ac:dyDescent="0.25">
      <c r="A6569">
        <f>'Input Volunteers'!A6572</f>
        <v>0</v>
      </c>
    </row>
    <row r="6570" spans="1:1" x14ac:dyDescent="0.25">
      <c r="A6570">
        <f>'Input Volunteers'!A6573</f>
        <v>0</v>
      </c>
    </row>
    <row r="6571" spans="1:1" x14ac:dyDescent="0.25">
      <c r="A6571">
        <f>'Input Volunteers'!A6574</f>
        <v>0</v>
      </c>
    </row>
    <row r="6572" spans="1:1" x14ac:dyDescent="0.25">
      <c r="A6572">
        <f>'Input Volunteers'!A6575</f>
        <v>0</v>
      </c>
    </row>
    <row r="6573" spans="1:1" x14ac:dyDescent="0.25">
      <c r="A6573">
        <f>'Input Volunteers'!A6576</f>
        <v>0</v>
      </c>
    </row>
    <row r="6574" spans="1:1" x14ac:dyDescent="0.25">
      <c r="A6574">
        <f>'Input Volunteers'!A6577</f>
        <v>0</v>
      </c>
    </row>
    <row r="6575" spans="1:1" x14ac:dyDescent="0.25">
      <c r="A6575">
        <f>'Input Volunteers'!A6578</f>
        <v>0</v>
      </c>
    </row>
    <row r="6576" spans="1:1" x14ac:dyDescent="0.25">
      <c r="A6576">
        <f>'Input Volunteers'!A6579</f>
        <v>0</v>
      </c>
    </row>
    <row r="6577" spans="1:1" x14ac:dyDescent="0.25">
      <c r="A6577">
        <f>'Input Volunteers'!A6580</f>
        <v>0</v>
      </c>
    </row>
    <row r="6578" spans="1:1" x14ac:dyDescent="0.25">
      <c r="A6578">
        <f>'Input Volunteers'!A6581</f>
        <v>0</v>
      </c>
    </row>
    <row r="6579" spans="1:1" x14ac:dyDescent="0.25">
      <c r="A6579">
        <f>'Input Volunteers'!A6582</f>
        <v>0</v>
      </c>
    </row>
    <row r="6580" spans="1:1" x14ac:dyDescent="0.25">
      <c r="A6580">
        <f>'Input Volunteers'!A6583</f>
        <v>0</v>
      </c>
    </row>
    <row r="6581" spans="1:1" x14ac:dyDescent="0.25">
      <c r="A6581">
        <f>'Input Volunteers'!A6584</f>
        <v>0</v>
      </c>
    </row>
    <row r="6582" spans="1:1" x14ac:dyDescent="0.25">
      <c r="A6582">
        <f>'Input Volunteers'!A6585</f>
        <v>0</v>
      </c>
    </row>
    <row r="6583" spans="1:1" x14ac:dyDescent="0.25">
      <c r="A6583">
        <f>'Input Volunteers'!A6586</f>
        <v>0</v>
      </c>
    </row>
    <row r="6584" spans="1:1" x14ac:dyDescent="0.25">
      <c r="A6584">
        <f>'Input Volunteers'!A6587</f>
        <v>0</v>
      </c>
    </row>
    <row r="6585" spans="1:1" x14ac:dyDescent="0.25">
      <c r="A6585">
        <f>'Input Volunteers'!A6588</f>
        <v>0</v>
      </c>
    </row>
    <row r="6586" spans="1:1" x14ac:dyDescent="0.25">
      <c r="A6586">
        <f>'Input Volunteers'!A6589</f>
        <v>0</v>
      </c>
    </row>
    <row r="6587" spans="1:1" x14ac:dyDescent="0.25">
      <c r="A6587">
        <f>'Input Volunteers'!A6590</f>
        <v>0</v>
      </c>
    </row>
    <row r="6588" spans="1:1" x14ac:dyDescent="0.25">
      <c r="A6588">
        <f>'Input Volunteers'!A6591</f>
        <v>0</v>
      </c>
    </row>
    <row r="6589" spans="1:1" x14ac:dyDescent="0.25">
      <c r="A6589">
        <f>'Input Volunteers'!A6592</f>
        <v>0</v>
      </c>
    </row>
    <row r="6590" spans="1:1" x14ac:dyDescent="0.25">
      <c r="A6590">
        <f>'Input Volunteers'!A6593</f>
        <v>0</v>
      </c>
    </row>
    <row r="6591" spans="1:1" x14ac:dyDescent="0.25">
      <c r="A6591">
        <f>'Input Volunteers'!A6594</f>
        <v>0</v>
      </c>
    </row>
    <row r="6592" spans="1:1" x14ac:dyDescent="0.25">
      <c r="A6592">
        <f>'Input Volunteers'!A6595</f>
        <v>0</v>
      </c>
    </row>
    <row r="6593" spans="1:1" x14ac:dyDescent="0.25">
      <c r="A6593">
        <f>'Input Volunteers'!A6596</f>
        <v>0</v>
      </c>
    </row>
    <row r="6594" spans="1:1" x14ac:dyDescent="0.25">
      <c r="A6594">
        <f>'Input Volunteers'!A6597</f>
        <v>0</v>
      </c>
    </row>
    <row r="6595" spans="1:1" x14ac:dyDescent="0.25">
      <c r="A6595">
        <f>'Input Volunteers'!A6598</f>
        <v>0</v>
      </c>
    </row>
    <row r="6596" spans="1:1" x14ac:dyDescent="0.25">
      <c r="A6596">
        <f>'Input Volunteers'!A6599</f>
        <v>0</v>
      </c>
    </row>
    <row r="6597" spans="1:1" x14ac:dyDescent="0.25">
      <c r="A6597">
        <f>'Input Volunteers'!A6600</f>
        <v>0</v>
      </c>
    </row>
    <row r="6598" spans="1:1" x14ac:dyDescent="0.25">
      <c r="A6598">
        <f>'Input Volunteers'!A6601</f>
        <v>0</v>
      </c>
    </row>
    <row r="6599" spans="1:1" x14ac:dyDescent="0.25">
      <c r="A6599">
        <f>'Input Volunteers'!A6602</f>
        <v>0</v>
      </c>
    </row>
    <row r="6600" spans="1:1" x14ac:dyDescent="0.25">
      <c r="A6600">
        <f>'Input Volunteers'!A6603</f>
        <v>0</v>
      </c>
    </row>
    <row r="6601" spans="1:1" x14ac:dyDescent="0.25">
      <c r="A6601">
        <f>'Input Volunteers'!A6604</f>
        <v>0</v>
      </c>
    </row>
    <row r="6602" spans="1:1" x14ac:dyDescent="0.25">
      <c r="A6602">
        <f>'Input Volunteers'!A6605</f>
        <v>0</v>
      </c>
    </row>
    <row r="6603" spans="1:1" x14ac:dyDescent="0.25">
      <c r="A6603">
        <f>'Input Volunteers'!A6606</f>
        <v>0</v>
      </c>
    </row>
    <row r="6604" spans="1:1" x14ac:dyDescent="0.25">
      <c r="A6604">
        <f>'Input Volunteers'!A6607</f>
        <v>0</v>
      </c>
    </row>
    <row r="6605" spans="1:1" x14ac:dyDescent="0.25">
      <c r="A6605">
        <f>'Input Volunteers'!A6608</f>
        <v>0</v>
      </c>
    </row>
    <row r="6606" spans="1:1" x14ac:dyDescent="0.25">
      <c r="A6606">
        <f>'Input Volunteers'!A6609</f>
        <v>0</v>
      </c>
    </row>
    <row r="6607" spans="1:1" x14ac:dyDescent="0.25">
      <c r="A6607">
        <f>'Input Volunteers'!A6610</f>
        <v>0</v>
      </c>
    </row>
    <row r="6608" spans="1:1" x14ac:dyDescent="0.25">
      <c r="A6608">
        <f>'Input Volunteers'!A6611</f>
        <v>0</v>
      </c>
    </row>
    <row r="6609" spans="1:1" x14ac:dyDescent="0.25">
      <c r="A6609">
        <f>'Input Volunteers'!A6612</f>
        <v>0</v>
      </c>
    </row>
    <row r="6610" spans="1:1" x14ac:dyDescent="0.25">
      <c r="A6610">
        <f>'Input Volunteers'!A6613</f>
        <v>0</v>
      </c>
    </row>
    <row r="6611" spans="1:1" x14ac:dyDescent="0.25">
      <c r="A6611">
        <f>'Input Volunteers'!A6614</f>
        <v>0</v>
      </c>
    </row>
    <row r="6612" spans="1:1" x14ac:dyDescent="0.25">
      <c r="A6612">
        <f>'Input Volunteers'!A6615</f>
        <v>0</v>
      </c>
    </row>
    <row r="6613" spans="1:1" x14ac:dyDescent="0.25">
      <c r="A6613">
        <f>'Input Volunteers'!A6616</f>
        <v>0</v>
      </c>
    </row>
    <row r="6614" spans="1:1" x14ac:dyDescent="0.25">
      <c r="A6614">
        <f>'Input Volunteers'!A6617</f>
        <v>0</v>
      </c>
    </row>
    <row r="6615" spans="1:1" x14ac:dyDescent="0.25">
      <c r="A6615">
        <f>'Input Volunteers'!A6618</f>
        <v>0</v>
      </c>
    </row>
    <row r="6616" spans="1:1" x14ac:dyDescent="0.25">
      <c r="A6616">
        <f>'Input Volunteers'!A6619</f>
        <v>0</v>
      </c>
    </row>
    <row r="6617" spans="1:1" x14ac:dyDescent="0.25">
      <c r="A6617">
        <f>'Input Volunteers'!A6620</f>
        <v>0</v>
      </c>
    </row>
    <row r="6618" spans="1:1" x14ac:dyDescent="0.25">
      <c r="A6618">
        <f>'Input Volunteers'!A6621</f>
        <v>0</v>
      </c>
    </row>
    <row r="6619" spans="1:1" x14ac:dyDescent="0.25">
      <c r="A6619">
        <f>'Input Volunteers'!A6622</f>
        <v>0</v>
      </c>
    </row>
    <row r="6620" spans="1:1" x14ac:dyDescent="0.25">
      <c r="A6620">
        <f>'Input Volunteers'!A6623</f>
        <v>0</v>
      </c>
    </row>
    <row r="6621" spans="1:1" x14ac:dyDescent="0.25">
      <c r="A6621">
        <f>'Input Volunteers'!A6624</f>
        <v>0</v>
      </c>
    </row>
    <row r="6622" spans="1:1" x14ac:dyDescent="0.25">
      <c r="A6622">
        <f>'Input Volunteers'!A6625</f>
        <v>0</v>
      </c>
    </row>
    <row r="6623" spans="1:1" x14ac:dyDescent="0.25">
      <c r="A6623">
        <f>'Input Volunteers'!A6626</f>
        <v>0</v>
      </c>
    </row>
    <row r="6624" spans="1:1" x14ac:dyDescent="0.25">
      <c r="A6624">
        <f>'Input Volunteers'!A6627</f>
        <v>0</v>
      </c>
    </row>
    <row r="6625" spans="1:1" x14ac:dyDescent="0.25">
      <c r="A6625">
        <f>'Input Volunteers'!A6628</f>
        <v>0</v>
      </c>
    </row>
    <row r="6626" spans="1:1" x14ac:dyDescent="0.25">
      <c r="A6626">
        <f>'Input Volunteers'!A6629</f>
        <v>0</v>
      </c>
    </row>
    <row r="6627" spans="1:1" x14ac:dyDescent="0.25">
      <c r="A6627">
        <f>'Input Volunteers'!A6630</f>
        <v>0</v>
      </c>
    </row>
    <row r="6628" spans="1:1" x14ac:dyDescent="0.25">
      <c r="A6628">
        <f>'Input Volunteers'!A6631</f>
        <v>0</v>
      </c>
    </row>
    <row r="6629" spans="1:1" x14ac:dyDescent="0.25">
      <c r="A6629">
        <f>'Input Volunteers'!A6632</f>
        <v>0</v>
      </c>
    </row>
    <row r="6630" spans="1:1" x14ac:dyDescent="0.25">
      <c r="A6630">
        <f>'Input Volunteers'!A6633</f>
        <v>0</v>
      </c>
    </row>
    <row r="6631" spans="1:1" x14ac:dyDescent="0.25">
      <c r="A6631">
        <f>'Input Volunteers'!A6634</f>
        <v>0</v>
      </c>
    </row>
    <row r="6632" spans="1:1" x14ac:dyDescent="0.25">
      <c r="A6632">
        <f>'Input Volunteers'!A6635</f>
        <v>0</v>
      </c>
    </row>
    <row r="6633" spans="1:1" x14ac:dyDescent="0.25">
      <c r="A6633">
        <f>'Input Volunteers'!A6636</f>
        <v>0</v>
      </c>
    </row>
    <row r="6634" spans="1:1" x14ac:dyDescent="0.25">
      <c r="A6634">
        <f>'Input Volunteers'!A6637</f>
        <v>0</v>
      </c>
    </row>
    <row r="6635" spans="1:1" x14ac:dyDescent="0.25">
      <c r="A6635">
        <f>'Input Volunteers'!A6638</f>
        <v>0</v>
      </c>
    </row>
    <row r="6636" spans="1:1" x14ac:dyDescent="0.25">
      <c r="A6636">
        <f>'Input Volunteers'!A6639</f>
        <v>0</v>
      </c>
    </row>
    <row r="6637" spans="1:1" x14ac:dyDescent="0.25">
      <c r="A6637">
        <f>'Input Volunteers'!A6640</f>
        <v>0</v>
      </c>
    </row>
    <row r="6638" spans="1:1" x14ac:dyDescent="0.25">
      <c r="A6638">
        <f>'Input Volunteers'!A6641</f>
        <v>0</v>
      </c>
    </row>
    <row r="6639" spans="1:1" x14ac:dyDescent="0.25">
      <c r="A6639">
        <f>'Input Volunteers'!A6642</f>
        <v>0</v>
      </c>
    </row>
    <row r="6640" spans="1:1" x14ac:dyDescent="0.25">
      <c r="A6640">
        <f>'Input Volunteers'!A6643</f>
        <v>0</v>
      </c>
    </row>
    <row r="6641" spans="1:1" x14ac:dyDescent="0.25">
      <c r="A6641">
        <f>'Input Volunteers'!A6644</f>
        <v>0</v>
      </c>
    </row>
    <row r="6642" spans="1:1" x14ac:dyDescent="0.25">
      <c r="A6642">
        <f>'Input Volunteers'!A6645</f>
        <v>0</v>
      </c>
    </row>
    <row r="6643" spans="1:1" x14ac:dyDescent="0.25">
      <c r="A6643">
        <f>'Input Volunteers'!A6646</f>
        <v>0</v>
      </c>
    </row>
    <row r="6644" spans="1:1" x14ac:dyDescent="0.25">
      <c r="A6644">
        <f>'Input Volunteers'!A6647</f>
        <v>0</v>
      </c>
    </row>
    <row r="6645" spans="1:1" x14ac:dyDescent="0.25">
      <c r="A6645">
        <f>'Input Volunteers'!A6648</f>
        <v>0</v>
      </c>
    </row>
    <row r="6646" spans="1:1" x14ac:dyDescent="0.25">
      <c r="A6646">
        <f>'Input Volunteers'!A6649</f>
        <v>0</v>
      </c>
    </row>
    <row r="6647" spans="1:1" x14ac:dyDescent="0.25">
      <c r="A6647">
        <f>'Input Volunteers'!A6650</f>
        <v>0</v>
      </c>
    </row>
    <row r="6648" spans="1:1" x14ac:dyDescent="0.25">
      <c r="A6648">
        <f>'Input Volunteers'!A6651</f>
        <v>0</v>
      </c>
    </row>
    <row r="6649" spans="1:1" x14ac:dyDescent="0.25">
      <c r="A6649">
        <f>'Input Volunteers'!A6652</f>
        <v>0</v>
      </c>
    </row>
    <row r="6650" spans="1:1" x14ac:dyDescent="0.25">
      <c r="A6650">
        <f>'Input Volunteers'!A6653</f>
        <v>0</v>
      </c>
    </row>
    <row r="6651" spans="1:1" x14ac:dyDescent="0.25">
      <c r="A6651">
        <f>'Input Volunteers'!A6654</f>
        <v>0</v>
      </c>
    </row>
    <row r="6652" spans="1:1" x14ac:dyDescent="0.25">
      <c r="A6652">
        <f>'Input Volunteers'!A6655</f>
        <v>0</v>
      </c>
    </row>
    <row r="6653" spans="1:1" x14ac:dyDescent="0.25">
      <c r="A6653">
        <f>'Input Volunteers'!A6656</f>
        <v>0</v>
      </c>
    </row>
    <row r="6654" spans="1:1" x14ac:dyDescent="0.25">
      <c r="A6654">
        <f>'Input Volunteers'!A6657</f>
        <v>0</v>
      </c>
    </row>
    <row r="6655" spans="1:1" x14ac:dyDescent="0.25">
      <c r="A6655">
        <f>'Input Volunteers'!A6658</f>
        <v>0</v>
      </c>
    </row>
    <row r="6656" spans="1:1" x14ac:dyDescent="0.25">
      <c r="A6656">
        <f>'Input Volunteers'!A6659</f>
        <v>0</v>
      </c>
    </row>
    <row r="6657" spans="1:1" x14ac:dyDescent="0.25">
      <c r="A6657">
        <f>'Input Volunteers'!A6660</f>
        <v>0</v>
      </c>
    </row>
    <row r="6658" spans="1:1" x14ac:dyDescent="0.25">
      <c r="A6658">
        <f>'Input Volunteers'!A6661</f>
        <v>0</v>
      </c>
    </row>
    <row r="6659" spans="1:1" x14ac:dyDescent="0.25">
      <c r="A6659">
        <f>'Input Volunteers'!A6662</f>
        <v>0</v>
      </c>
    </row>
    <row r="6660" spans="1:1" x14ac:dyDescent="0.25">
      <c r="A6660">
        <f>'Input Volunteers'!A6663</f>
        <v>0</v>
      </c>
    </row>
    <row r="6661" spans="1:1" x14ac:dyDescent="0.25">
      <c r="A6661">
        <f>'Input Volunteers'!A6664</f>
        <v>0</v>
      </c>
    </row>
    <row r="6662" spans="1:1" x14ac:dyDescent="0.25">
      <c r="A6662">
        <f>'Input Volunteers'!A6665</f>
        <v>0</v>
      </c>
    </row>
    <row r="6663" spans="1:1" x14ac:dyDescent="0.25">
      <c r="A6663">
        <f>'Input Volunteers'!A6666</f>
        <v>0</v>
      </c>
    </row>
    <row r="6664" spans="1:1" x14ac:dyDescent="0.25">
      <c r="A6664">
        <f>'Input Volunteers'!A6667</f>
        <v>0</v>
      </c>
    </row>
    <row r="6665" spans="1:1" x14ac:dyDescent="0.25">
      <c r="A6665">
        <f>'Input Volunteers'!A6668</f>
        <v>0</v>
      </c>
    </row>
    <row r="6666" spans="1:1" x14ac:dyDescent="0.25">
      <c r="A6666">
        <f>'Input Volunteers'!A6669</f>
        <v>0</v>
      </c>
    </row>
    <row r="6667" spans="1:1" x14ac:dyDescent="0.25">
      <c r="A6667">
        <f>'Input Volunteers'!A6670</f>
        <v>0</v>
      </c>
    </row>
    <row r="6668" spans="1:1" x14ac:dyDescent="0.25">
      <c r="A6668">
        <f>'Input Volunteers'!A6671</f>
        <v>0</v>
      </c>
    </row>
    <row r="6669" spans="1:1" x14ac:dyDescent="0.25">
      <c r="A6669">
        <f>'Input Volunteers'!A6672</f>
        <v>0</v>
      </c>
    </row>
    <row r="6670" spans="1:1" x14ac:dyDescent="0.25">
      <c r="A6670">
        <f>'Input Volunteers'!A6673</f>
        <v>0</v>
      </c>
    </row>
    <row r="6671" spans="1:1" x14ac:dyDescent="0.25">
      <c r="A6671">
        <f>'Input Volunteers'!A6674</f>
        <v>0</v>
      </c>
    </row>
    <row r="6672" spans="1:1" x14ac:dyDescent="0.25">
      <c r="A6672">
        <f>'Input Volunteers'!A6675</f>
        <v>0</v>
      </c>
    </row>
    <row r="6673" spans="1:1" x14ac:dyDescent="0.25">
      <c r="A6673">
        <f>'Input Volunteers'!A6676</f>
        <v>0</v>
      </c>
    </row>
    <row r="6674" spans="1:1" x14ac:dyDescent="0.25">
      <c r="A6674">
        <f>'Input Volunteers'!A6677</f>
        <v>0</v>
      </c>
    </row>
    <row r="6675" spans="1:1" x14ac:dyDescent="0.25">
      <c r="A6675">
        <f>'Input Volunteers'!A6678</f>
        <v>0</v>
      </c>
    </row>
    <row r="6676" spans="1:1" x14ac:dyDescent="0.25">
      <c r="A6676">
        <f>'Input Volunteers'!A6679</f>
        <v>0</v>
      </c>
    </row>
    <row r="6677" spans="1:1" x14ac:dyDescent="0.25">
      <c r="A6677">
        <f>'Input Volunteers'!A6680</f>
        <v>0</v>
      </c>
    </row>
    <row r="6678" spans="1:1" x14ac:dyDescent="0.25">
      <c r="A6678">
        <f>'Input Volunteers'!A6681</f>
        <v>0</v>
      </c>
    </row>
    <row r="6679" spans="1:1" x14ac:dyDescent="0.25">
      <c r="A6679">
        <f>'Input Volunteers'!A6682</f>
        <v>0</v>
      </c>
    </row>
    <row r="6680" spans="1:1" x14ac:dyDescent="0.25">
      <c r="A6680">
        <f>'Input Volunteers'!A6683</f>
        <v>0</v>
      </c>
    </row>
    <row r="6681" spans="1:1" x14ac:dyDescent="0.25">
      <c r="A6681">
        <f>'Input Volunteers'!A6684</f>
        <v>0</v>
      </c>
    </row>
    <row r="6682" spans="1:1" x14ac:dyDescent="0.25">
      <c r="A6682">
        <f>'Input Volunteers'!A6685</f>
        <v>0</v>
      </c>
    </row>
    <row r="6683" spans="1:1" x14ac:dyDescent="0.25">
      <c r="A6683">
        <f>'Input Volunteers'!A6686</f>
        <v>0</v>
      </c>
    </row>
    <row r="6684" spans="1:1" x14ac:dyDescent="0.25">
      <c r="A6684">
        <f>'Input Volunteers'!A6687</f>
        <v>0</v>
      </c>
    </row>
    <row r="6685" spans="1:1" x14ac:dyDescent="0.25">
      <c r="A6685">
        <f>'Input Volunteers'!A6688</f>
        <v>0</v>
      </c>
    </row>
    <row r="6686" spans="1:1" x14ac:dyDescent="0.25">
      <c r="A6686">
        <f>'Input Volunteers'!A6689</f>
        <v>0</v>
      </c>
    </row>
    <row r="6687" spans="1:1" x14ac:dyDescent="0.25">
      <c r="A6687">
        <f>'Input Volunteers'!A6690</f>
        <v>0</v>
      </c>
    </row>
    <row r="6688" spans="1:1" x14ac:dyDescent="0.25">
      <c r="A6688">
        <f>'Input Volunteers'!A6691</f>
        <v>0</v>
      </c>
    </row>
    <row r="6689" spans="1:1" x14ac:dyDescent="0.25">
      <c r="A6689">
        <f>'Input Volunteers'!A6692</f>
        <v>0</v>
      </c>
    </row>
    <row r="6690" spans="1:1" x14ac:dyDescent="0.25">
      <c r="A6690">
        <f>'Input Volunteers'!A6693</f>
        <v>0</v>
      </c>
    </row>
    <row r="6691" spans="1:1" x14ac:dyDescent="0.25">
      <c r="A6691">
        <f>'Input Volunteers'!A6694</f>
        <v>0</v>
      </c>
    </row>
    <row r="6692" spans="1:1" x14ac:dyDescent="0.25">
      <c r="A6692">
        <f>'Input Volunteers'!A6695</f>
        <v>0</v>
      </c>
    </row>
    <row r="6693" spans="1:1" x14ac:dyDescent="0.25">
      <c r="A6693">
        <f>'Input Volunteers'!A6696</f>
        <v>0</v>
      </c>
    </row>
    <row r="6694" spans="1:1" x14ac:dyDescent="0.25">
      <c r="A6694">
        <f>'Input Volunteers'!A6697</f>
        <v>0</v>
      </c>
    </row>
    <row r="6695" spans="1:1" x14ac:dyDescent="0.25">
      <c r="A6695">
        <f>'Input Volunteers'!A6698</f>
        <v>0</v>
      </c>
    </row>
    <row r="6696" spans="1:1" x14ac:dyDescent="0.25">
      <c r="A6696">
        <f>'Input Volunteers'!A6699</f>
        <v>0</v>
      </c>
    </row>
    <row r="6697" spans="1:1" x14ac:dyDescent="0.25">
      <c r="A6697">
        <f>'Input Volunteers'!A6700</f>
        <v>0</v>
      </c>
    </row>
    <row r="6698" spans="1:1" x14ac:dyDescent="0.25">
      <c r="A6698">
        <f>'Input Volunteers'!A6701</f>
        <v>0</v>
      </c>
    </row>
    <row r="6699" spans="1:1" x14ac:dyDescent="0.25">
      <c r="A6699">
        <f>'Input Volunteers'!A6702</f>
        <v>0</v>
      </c>
    </row>
    <row r="6700" spans="1:1" x14ac:dyDescent="0.25">
      <c r="A6700">
        <f>'Input Volunteers'!A6703</f>
        <v>0</v>
      </c>
    </row>
    <row r="6701" spans="1:1" x14ac:dyDescent="0.25">
      <c r="A6701">
        <f>'Input Volunteers'!A6704</f>
        <v>0</v>
      </c>
    </row>
    <row r="6702" spans="1:1" x14ac:dyDescent="0.25">
      <c r="A6702">
        <f>'Input Volunteers'!A6705</f>
        <v>0</v>
      </c>
    </row>
    <row r="6703" spans="1:1" x14ac:dyDescent="0.25">
      <c r="A6703">
        <f>'Input Volunteers'!A6706</f>
        <v>0</v>
      </c>
    </row>
    <row r="6704" spans="1:1" x14ac:dyDescent="0.25">
      <c r="A6704">
        <f>'Input Volunteers'!A6707</f>
        <v>0</v>
      </c>
    </row>
    <row r="6705" spans="1:1" x14ac:dyDescent="0.25">
      <c r="A6705">
        <f>'Input Volunteers'!A6708</f>
        <v>0</v>
      </c>
    </row>
    <row r="6706" spans="1:1" x14ac:dyDescent="0.25">
      <c r="A6706">
        <f>'Input Volunteers'!A6709</f>
        <v>0</v>
      </c>
    </row>
    <row r="6707" spans="1:1" x14ac:dyDescent="0.25">
      <c r="A6707">
        <f>'Input Volunteers'!A6710</f>
        <v>0</v>
      </c>
    </row>
    <row r="6708" spans="1:1" x14ac:dyDescent="0.25">
      <c r="A6708">
        <f>'Input Volunteers'!A6711</f>
        <v>0</v>
      </c>
    </row>
    <row r="6709" spans="1:1" x14ac:dyDescent="0.25">
      <c r="A6709">
        <f>'Input Volunteers'!A6712</f>
        <v>0</v>
      </c>
    </row>
    <row r="6710" spans="1:1" x14ac:dyDescent="0.25">
      <c r="A6710">
        <f>'Input Volunteers'!A6713</f>
        <v>0</v>
      </c>
    </row>
    <row r="6711" spans="1:1" x14ac:dyDescent="0.25">
      <c r="A6711">
        <f>'Input Volunteers'!A6714</f>
        <v>0</v>
      </c>
    </row>
    <row r="6712" spans="1:1" x14ac:dyDescent="0.25">
      <c r="A6712">
        <f>'Input Volunteers'!A6715</f>
        <v>0</v>
      </c>
    </row>
    <row r="6713" spans="1:1" x14ac:dyDescent="0.25">
      <c r="A6713">
        <f>'Input Volunteers'!A6716</f>
        <v>0</v>
      </c>
    </row>
    <row r="6714" spans="1:1" x14ac:dyDescent="0.25">
      <c r="A6714">
        <f>'Input Volunteers'!A6717</f>
        <v>0</v>
      </c>
    </row>
    <row r="6715" spans="1:1" x14ac:dyDescent="0.25">
      <c r="A6715">
        <f>'Input Volunteers'!A6718</f>
        <v>0</v>
      </c>
    </row>
    <row r="6716" spans="1:1" x14ac:dyDescent="0.25">
      <c r="A6716">
        <f>'Input Volunteers'!A6719</f>
        <v>0</v>
      </c>
    </row>
    <row r="6717" spans="1:1" x14ac:dyDescent="0.25">
      <c r="A6717">
        <f>'Input Volunteers'!A6720</f>
        <v>0</v>
      </c>
    </row>
    <row r="6718" spans="1:1" x14ac:dyDescent="0.25">
      <c r="A6718">
        <f>'Input Volunteers'!A6721</f>
        <v>0</v>
      </c>
    </row>
    <row r="6719" spans="1:1" x14ac:dyDescent="0.25">
      <c r="A6719">
        <f>'Input Volunteers'!A6722</f>
        <v>0</v>
      </c>
    </row>
    <row r="6720" spans="1:1" x14ac:dyDescent="0.25">
      <c r="A6720">
        <f>'Input Volunteers'!A6723</f>
        <v>0</v>
      </c>
    </row>
    <row r="6721" spans="1:1" x14ac:dyDescent="0.25">
      <c r="A6721">
        <f>'Input Volunteers'!A6724</f>
        <v>0</v>
      </c>
    </row>
    <row r="6722" spans="1:1" x14ac:dyDescent="0.25">
      <c r="A6722">
        <f>'Input Volunteers'!A6725</f>
        <v>0</v>
      </c>
    </row>
    <row r="6723" spans="1:1" x14ac:dyDescent="0.25">
      <c r="A6723">
        <f>'Input Volunteers'!A6726</f>
        <v>0</v>
      </c>
    </row>
    <row r="6724" spans="1:1" x14ac:dyDescent="0.25">
      <c r="A6724">
        <f>'Input Volunteers'!A6727</f>
        <v>0</v>
      </c>
    </row>
    <row r="6725" spans="1:1" x14ac:dyDescent="0.25">
      <c r="A6725">
        <f>'Input Volunteers'!A6728</f>
        <v>0</v>
      </c>
    </row>
    <row r="6726" spans="1:1" x14ac:dyDescent="0.25">
      <c r="A6726">
        <f>'Input Volunteers'!A6729</f>
        <v>0</v>
      </c>
    </row>
    <row r="6727" spans="1:1" x14ac:dyDescent="0.25">
      <c r="A6727">
        <f>'Input Volunteers'!A6730</f>
        <v>0</v>
      </c>
    </row>
    <row r="6728" spans="1:1" x14ac:dyDescent="0.25">
      <c r="A6728">
        <f>'Input Volunteers'!A6731</f>
        <v>0</v>
      </c>
    </row>
    <row r="6729" spans="1:1" x14ac:dyDescent="0.25">
      <c r="A6729">
        <f>'Input Volunteers'!A6732</f>
        <v>0</v>
      </c>
    </row>
    <row r="6730" spans="1:1" x14ac:dyDescent="0.25">
      <c r="A6730">
        <f>'Input Volunteers'!A6733</f>
        <v>0</v>
      </c>
    </row>
    <row r="6731" spans="1:1" x14ac:dyDescent="0.25">
      <c r="A6731">
        <f>'Input Volunteers'!A6734</f>
        <v>0</v>
      </c>
    </row>
    <row r="6732" spans="1:1" x14ac:dyDescent="0.25">
      <c r="A6732">
        <f>'Input Volunteers'!A6735</f>
        <v>0</v>
      </c>
    </row>
    <row r="6733" spans="1:1" x14ac:dyDescent="0.25">
      <c r="A6733">
        <f>'Input Volunteers'!A6736</f>
        <v>0</v>
      </c>
    </row>
    <row r="6734" spans="1:1" x14ac:dyDescent="0.25">
      <c r="A6734">
        <f>'Input Volunteers'!A6737</f>
        <v>0</v>
      </c>
    </row>
    <row r="6735" spans="1:1" x14ac:dyDescent="0.25">
      <c r="A6735">
        <f>'Input Volunteers'!A6738</f>
        <v>0</v>
      </c>
    </row>
    <row r="6736" spans="1:1" x14ac:dyDescent="0.25">
      <c r="A6736">
        <f>'Input Volunteers'!A6739</f>
        <v>0</v>
      </c>
    </row>
    <row r="6737" spans="1:1" x14ac:dyDescent="0.25">
      <c r="A6737">
        <f>'Input Volunteers'!A6740</f>
        <v>0</v>
      </c>
    </row>
    <row r="6738" spans="1:1" x14ac:dyDescent="0.25">
      <c r="A6738">
        <f>'Input Volunteers'!A6741</f>
        <v>0</v>
      </c>
    </row>
    <row r="6739" spans="1:1" x14ac:dyDescent="0.25">
      <c r="A6739">
        <f>'Input Volunteers'!A6742</f>
        <v>0</v>
      </c>
    </row>
    <row r="6740" spans="1:1" x14ac:dyDescent="0.25">
      <c r="A6740">
        <f>'Input Volunteers'!A6743</f>
        <v>0</v>
      </c>
    </row>
    <row r="6741" spans="1:1" x14ac:dyDescent="0.25">
      <c r="A6741">
        <f>'Input Volunteers'!A6744</f>
        <v>0</v>
      </c>
    </row>
    <row r="6742" spans="1:1" x14ac:dyDescent="0.25">
      <c r="A6742">
        <f>'Input Volunteers'!A6745</f>
        <v>0</v>
      </c>
    </row>
    <row r="6743" spans="1:1" x14ac:dyDescent="0.25">
      <c r="A6743">
        <f>'Input Volunteers'!A6746</f>
        <v>0</v>
      </c>
    </row>
    <row r="6744" spans="1:1" x14ac:dyDescent="0.25">
      <c r="A6744">
        <f>'Input Volunteers'!A6747</f>
        <v>0</v>
      </c>
    </row>
    <row r="6745" spans="1:1" x14ac:dyDescent="0.25">
      <c r="A6745">
        <f>'Input Volunteers'!A6748</f>
        <v>0</v>
      </c>
    </row>
    <row r="6746" spans="1:1" x14ac:dyDescent="0.25">
      <c r="A6746">
        <f>'Input Volunteers'!A6749</f>
        <v>0</v>
      </c>
    </row>
    <row r="6747" spans="1:1" x14ac:dyDescent="0.25">
      <c r="A6747">
        <f>'Input Volunteers'!A6750</f>
        <v>0</v>
      </c>
    </row>
    <row r="6748" spans="1:1" x14ac:dyDescent="0.25">
      <c r="A6748">
        <f>'Input Volunteers'!A6751</f>
        <v>0</v>
      </c>
    </row>
    <row r="6749" spans="1:1" x14ac:dyDescent="0.25">
      <c r="A6749">
        <f>'Input Volunteers'!A6752</f>
        <v>0</v>
      </c>
    </row>
    <row r="6750" spans="1:1" x14ac:dyDescent="0.25">
      <c r="A6750">
        <f>'Input Volunteers'!A6753</f>
        <v>0</v>
      </c>
    </row>
    <row r="6751" spans="1:1" x14ac:dyDescent="0.25">
      <c r="A6751">
        <f>'Input Volunteers'!A6754</f>
        <v>0</v>
      </c>
    </row>
    <row r="6752" spans="1:1" x14ac:dyDescent="0.25">
      <c r="A6752">
        <f>'Input Volunteers'!A6755</f>
        <v>0</v>
      </c>
    </row>
    <row r="6753" spans="1:1" x14ac:dyDescent="0.25">
      <c r="A6753">
        <f>'Input Volunteers'!A6756</f>
        <v>0</v>
      </c>
    </row>
    <row r="6754" spans="1:1" x14ac:dyDescent="0.25">
      <c r="A6754">
        <f>'Input Volunteers'!A6757</f>
        <v>0</v>
      </c>
    </row>
    <row r="6755" spans="1:1" x14ac:dyDescent="0.25">
      <c r="A6755">
        <f>'Input Volunteers'!A6758</f>
        <v>0</v>
      </c>
    </row>
    <row r="6756" spans="1:1" x14ac:dyDescent="0.25">
      <c r="A6756">
        <f>'Input Volunteers'!A6759</f>
        <v>0</v>
      </c>
    </row>
    <row r="6757" spans="1:1" x14ac:dyDescent="0.25">
      <c r="A6757">
        <f>'Input Volunteers'!A6760</f>
        <v>0</v>
      </c>
    </row>
    <row r="6758" spans="1:1" x14ac:dyDescent="0.25">
      <c r="A6758">
        <f>'Input Volunteers'!A6761</f>
        <v>0</v>
      </c>
    </row>
    <row r="6759" spans="1:1" x14ac:dyDescent="0.25">
      <c r="A6759">
        <f>'Input Volunteers'!A6762</f>
        <v>0</v>
      </c>
    </row>
    <row r="6760" spans="1:1" x14ac:dyDescent="0.25">
      <c r="A6760">
        <f>'Input Volunteers'!A6763</f>
        <v>0</v>
      </c>
    </row>
    <row r="6761" spans="1:1" x14ac:dyDescent="0.25">
      <c r="A6761">
        <f>'Input Volunteers'!A6764</f>
        <v>0</v>
      </c>
    </row>
    <row r="6762" spans="1:1" x14ac:dyDescent="0.25">
      <c r="A6762">
        <f>'Input Volunteers'!A6765</f>
        <v>0</v>
      </c>
    </row>
    <row r="6763" spans="1:1" x14ac:dyDescent="0.25">
      <c r="A6763">
        <f>'Input Volunteers'!A6766</f>
        <v>0</v>
      </c>
    </row>
    <row r="6764" spans="1:1" x14ac:dyDescent="0.25">
      <c r="A6764">
        <f>'Input Volunteers'!A6767</f>
        <v>0</v>
      </c>
    </row>
    <row r="6765" spans="1:1" x14ac:dyDescent="0.25">
      <c r="A6765">
        <f>'Input Volunteers'!A6768</f>
        <v>0</v>
      </c>
    </row>
    <row r="6766" spans="1:1" x14ac:dyDescent="0.25">
      <c r="A6766">
        <f>'Input Volunteers'!A6769</f>
        <v>0</v>
      </c>
    </row>
    <row r="6767" spans="1:1" x14ac:dyDescent="0.25">
      <c r="A6767">
        <f>'Input Volunteers'!A6770</f>
        <v>0</v>
      </c>
    </row>
    <row r="6768" spans="1:1" x14ac:dyDescent="0.25">
      <c r="A6768">
        <f>'Input Volunteers'!A6771</f>
        <v>0</v>
      </c>
    </row>
    <row r="6769" spans="1:1" x14ac:dyDescent="0.25">
      <c r="A6769">
        <f>'Input Volunteers'!A6772</f>
        <v>0</v>
      </c>
    </row>
    <row r="6770" spans="1:1" x14ac:dyDescent="0.25">
      <c r="A6770">
        <f>'Input Volunteers'!A6773</f>
        <v>0</v>
      </c>
    </row>
    <row r="6771" spans="1:1" x14ac:dyDescent="0.25">
      <c r="A6771">
        <f>'Input Volunteers'!A6774</f>
        <v>0</v>
      </c>
    </row>
    <row r="6772" spans="1:1" x14ac:dyDescent="0.25">
      <c r="A6772">
        <f>'Input Volunteers'!A6775</f>
        <v>0</v>
      </c>
    </row>
    <row r="6773" spans="1:1" x14ac:dyDescent="0.25">
      <c r="A6773">
        <f>'Input Volunteers'!A6776</f>
        <v>0</v>
      </c>
    </row>
    <row r="6774" spans="1:1" x14ac:dyDescent="0.25">
      <c r="A6774">
        <f>'Input Volunteers'!A6777</f>
        <v>0</v>
      </c>
    </row>
    <row r="6775" spans="1:1" x14ac:dyDescent="0.25">
      <c r="A6775">
        <f>'Input Volunteers'!A6778</f>
        <v>0</v>
      </c>
    </row>
    <row r="6776" spans="1:1" x14ac:dyDescent="0.25">
      <c r="A6776">
        <f>'Input Volunteers'!A6779</f>
        <v>0</v>
      </c>
    </row>
    <row r="6777" spans="1:1" x14ac:dyDescent="0.25">
      <c r="A6777">
        <f>'Input Volunteers'!A6780</f>
        <v>0</v>
      </c>
    </row>
    <row r="6778" spans="1:1" x14ac:dyDescent="0.25">
      <c r="A6778">
        <f>'Input Volunteers'!A6781</f>
        <v>0</v>
      </c>
    </row>
    <row r="6779" spans="1:1" x14ac:dyDescent="0.25">
      <c r="A6779">
        <f>'Input Volunteers'!A6782</f>
        <v>0</v>
      </c>
    </row>
    <row r="6780" spans="1:1" x14ac:dyDescent="0.25">
      <c r="A6780">
        <f>'Input Volunteers'!A6783</f>
        <v>0</v>
      </c>
    </row>
    <row r="6781" spans="1:1" x14ac:dyDescent="0.25">
      <c r="A6781">
        <f>'Input Volunteers'!A6784</f>
        <v>0</v>
      </c>
    </row>
    <row r="6782" spans="1:1" x14ac:dyDescent="0.25">
      <c r="A6782">
        <f>'Input Volunteers'!A6785</f>
        <v>0</v>
      </c>
    </row>
    <row r="6783" spans="1:1" x14ac:dyDescent="0.25">
      <c r="A6783">
        <f>'Input Volunteers'!A6786</f>
        <v>0</v>
      </c>
    </row>
    <row r="6784" spans="1:1" x14ac:dyDescent="0.25">
      <c r="A6784">
        <f>'Input Volunteers'!A6787</f>
        <v>0</v>
      </c>
    </row>
    <row r="6785" spans="1:1" x14ac:dyDescent="0.25">
      <c r="A6785">
        <f>'Input Volunteers'!A6788</f>
        <v>0</v>
      </c>
    </row>
    <row r="6786" spans="1:1" x14ac:dyDescent="0.25">
      <c r="A6786">
        <f>'Input Volunteers'!A6789</f>
        <v>0</v>
      </c>
    </row>
    <row r="6787" spans="1:1" x14ac:dyDescent="0.25">
      <c r="A6787">
        <f>'Input Volunteers'!A6790</f>
        <v>0</v>
      </c>
    </row>
    <row r="6788" spans="1:1" x14ac:dyDescent="0.25">
      <c r="A6788">
        <f>'Input Volunteers'!A6791</f>
        <v>0</v>
      </c>
    </row>
    <row r="6789" spans="1:1" x14ac:dyDescent="0.25">
      <c r="A6789">
        <f>'Input Volunteers'!A6792</f>
        <v>0</v>
      </c>
    </row>
    <row r="6790" spans="1:1" x14ac:dyDescent="0.25">
      <c r="A6790">
        <f>'Input Volunteers'!A6793</f>
        <v>0</v>
      </c>
    </row>
    <row r="6791" spans="1:1" x14ac:dyDescent="0.25">
      <c r="A6791">
        <f>'Input Volunteers'!A6794</f>
        <v>0</v>
      </c>
    </row>
    <row r="6792" spans="1:1" x14ac:dyDescent="0.25">
      <c r="A6792">
        <f>'Input Volunteers'!A6795</f>
        <v>0</v>
      </c>
    </row>
    <row r="6793" spans="1:1" x14ac:dyDescent="0.25">
      <c r="A6793">
        <f>'Input Volunteers'!A6796</f>
        <v>0</v>
      </c>
    </row>
    <row r="6794" spans="1:1" x14ac:dyDescent="0.25">
      <c r="A6794">
        <f>'Input Volunteers'!A6797</f>
        <v>0</v>
      </c>
    </row>
    <row r="6795" spans="1:1" x14ac:dyDescent="0.25">
      <c r="A6795">
        <f>'Input Volunteers'!A6798</f>
        <v>0</v>
      </c>
    </row>
    <row r="6796" spans="1:1" x14ac:dyDescent="0.25">
      <c r="A6796">
        <f>'Input Volunteers'!A6799</f>
        <v>0</v>
      </c>
    </row>
    <row r="6797" spans="1:1" x14ac:dyDescent="0.25">
      <c r="A6797">
        <f>'Input Volunteers'!A6800</f>
        <v>0</v>
      </c>
    </row>
    <row r="6798" spans="1:1" x14ac:dyDescent="0.25">
      <c r="A6798">
        <f>'Input Volunteers'!A6801</f>
        <v>0</v>
      </c>
    </row>
    <row r="6799" spans="1:1" x14ac:dyDescent="0.25">
      <c r="A6799">
        <f>'Input Volunteers'!A6802</f>
        <v>0</v>
      </c>
    </row>
    <row r="6800" spans="1:1" x14ac:dyDescent="0.25">
      <c r="A6800">
        <f>'Input Volunteers'!A6803</f>
        <v>0</v>
      </c>
    </row>
    <row r="6801" spans="1:1" x14ac:dyDescent="0.25">
      <c r="A6801">
        <f>'Input Volunteers'!A6804</f>
        <v>0</v>
      </c>
    </row>
    <row r="6802" spans="1:1" x14ac:dyDescent="0.25">
      <c r="A6802">
        <f>'Input Volunteers'!A6805</f>
        <v>0</v>
      </c>
    </row>
    <row r="6803" spans="1:1" x14ac:dyDescent="0.25">
      <c r="A6803">
        <f>'Input Volunteers'!A6806</f>
        <v>0</v>
      </c>
    </row>
    <row r="6804" spans="1:1" x14ac:dyDescent="0.25">
      <c r="A6804">
        <f>'Input Volunteers'!A6807</f>
        <v>0</v>
      </c>
    </row>
    <row r="6805" spans="1:1" x14ac:dyDescent="0.25">
      <c r="A6805">
        <f>'Input Volunteers'!A6808</f>
        <v>0</v>
      </c>
    </row>
    <row r="6806" spans="1:1" x14ac:dyDescent="0.25">
      <c r="A6806">
        <f>'Input Volunteers'!A6809</f>
        <v>0</v>
      </c>
    </row>
    <row r="6807" spans="1:1" x14ac:dyDescent="0.25">
      <c r="A6807">
        <f>'Input Volunteers'!A6810</f>
        <v>0</v>
      </c>
    </row>
    <row r="6808" spans="1:1" x14ac:dyDescent="0.25">
      <c r="A6808">
        <f>'Input Volunteers'!A6811</f>
        <v>0</v>
      </c>
    </row>
    <row r="6809" spans="1:1" x14ac:dyDescent="0.25">
      <c r="A6809">
        <f>'Input Volunteers'!A6812</f>
        <v>0</v>
      </c>
    </row>
    <row r="6810" spans="1:1" x14ac:dyDescent="0.25">
      <c r="A6810">
        <f>'Input Volunteers'!A6813</f>
        <v>0</v>
      </c>
    </row>
    <row r="6811" spans="1:1" x14ac:dyDescent="0.25">
      <c r="A6811">
        <f>'Input Volunteers'!A6814</f>
        <v>0</v>
      </c>
    </row>
    <row r="6812" spans="1:1" x14ac:dyDescent="0.25">
      <c r="A6812">
        <f>'Input Volunteers'!A6815</f>
        <v>0</v>
      </c>
    </row>
    <row r="6813" spans="1:1" x14ac:dyDescent="0.25">
      <c r="A6813">
        <f>'Input Volunteers'!A6816</f>
        <v>0</v>
      </c>
    </row>
    <row r="6814" spans="1:1" x14ac:dyDescent="0.25">
      <c r="A6814">
        <f>'Input Volunteers'!A6817</f>
        <v>0</v>
      </c>
    </row>
    <row r="6815" spans="1:1" x14ac:dyDescent="0.25">
      <c r="A6815">
        <f>'Input Volunteers'!A6818</f>
        <v>0</v>
      </c>
    </row>
    <row r="6816" spans="1:1" x14ac:dyDescent="0.25">
      <c r="A6816">
        <f>'Input Volunteers'!A6819</f>
        <v>0</v>
      </c>
    </row>
    <row r="6817" spans="1:1" x14ac:dyDescent="0.25">
      <c r="A6817">
        <f>'Input Volunteers'!A6820</f>
        <v>0</v>
      </c>
    </row>
    <row r="6818" spans="1:1" x14ac:dyDescent="0.25">
      <c r="A6818">
        <f>'Input Volunteers'!A6821</f>
        <v>0</v>
      </c>
    </row>
    <row r="6819" spans="1:1" x14ac:dyDescent="0.25">
      <c r="A6819">
        <f>'Input Volunteers'!A6822</f>
        <v>0</v>
      </c>
    </row>
    <row r="6820" spans="1:1" x14ac:dyDescent="0.25">
      <c r="A6820">
        <f>'Input Volunteers'!A6823</f>
        <v>0</v>
      </c>
    </row>
    <row r="6821" spans="1:1" x14ac:dyDescent="0.25">
      <c r="A6821">
        <f>'Input Volunteers'!A6824</f>
        <v>0</v>
      </c>
    </row>
    <row r="6822" spans="1:1" x14ac:dyDescent="0.25">
      <c r="A6822">
        <f>'Input Volunteers'!A6825</f>
        <v>0</v>
      </c>
    </row>
    <row r="6823" spans="1:1" x14ac:dyDescent="0.25">
      <c r="A6823">
        <f>'Input Volunteers'!A6826</f>
        <v>0</v>
      </c>
    </row>
    <row r="6824" spans="1:1" x14ac:dyDescent="0.25">
      <c r="A6824">
        <f>'Input Volunteers'!A6827</f>
        <v>0</v>
      </c>
    </row>
    <row r="6825" spans="1:1" x14ac:dyDescent="0.25">
      <c r="A6825">
        <f>'Input Volunteers'!A6828</f>
        <v>0</v>
      </c>
    </row>
    <row r="6826" spans="1:1" x14ac:dyDescent="0.25">
      <c r="A6826">
        <f>'Input Volunteers'!A6829</f>
        <v>0</v>
      </c>
    </row>
    <row r="6827" spans="1:1" x14ac:dyDescent="0.25">
      <c r="A6827">
        <f>'Input Volunteers'!A6830</f>
        <v>0</v>
      </c>
    </row>
    <row r="6828" spans="1:1" x14ac:dyDescent="0.25">
      <c r="A6828">
        <f>'Input Volunteers'!A6831</f>
        <v>0</v>
      </c>
    </row>
    <row r="6829" spans="1:1" x14ac:dyDescent="0.25">
      <c r="A6829">
        <f>'Input Volunteers'!A6832</f>
        <v>0</v>
      </c>
    </row>
    <row r="6830" spans="1:1" x14ac:dyDescent="0.25">
      <c r="A6830">
        <f>'Input Volunteers'!A6833</f>
        <v>0</v>
      </c>
    </row>
    <row r="6831" spans="1:1" x14ac:dyDescent="0.25">
      <c r="A6831">
        <f>'Input Volunteers'!A6834</f>
        <v>0</v>
      </c>
    </row>
    <row r="6832" spans="1:1" x14ac:dyDescent="0.25">
      <c r="A6832">
        <f>'Input Volunteers'!A6835</f>
        <v>0</v>
      </c>
    </row>
    <row r="6833" spans="1:1" x14ac:dyDescent="0.25">
      <c r="A6833">
        <f>'Input Volunteers'!A6836</f>
        <v>0</v>
      </c>
    </row>
    <row r="6834" spans="1:1" x14ac:dyDescent="0.25">
      <c r="A6834">
        <f>'Input Volunteers'!A6837</f>
        <v>0</v>
      </c>
    </row>
    <row r="6835" spans="1:1" x14ac:dyDescent="0.25">
      <c r="A6835">
        <f>'Input Volunteers'!A6838</f>
        <v>0</v>
      </c>
    </row>
    <row r="6836" spans="1:1" x14ac:dyDescent="0.25">
      <c r="A6836">
        <f>'Input Volunteers'!A6839</f>
        <v>0</v>
      </c>
    </row>
    <row r="6837" spans="1:1" x14ac:dyDescent="0.25">
      <c r="A6837">
        <f>'Input Volunteers'!A6840</f>
        <v>0</v>
      </c>
    </row>
    <row r="6838" spans="1:1" x14ac:dyDescent="0.25">
      <c r="A6838">
        <f>'Input Volunteers'!A6841</f>
        <v>0</v>
      </c>
    </row>
    <row r="6839" spans="1:1" x14ac:dyDescent="0.25">
      <c r="A6839">
        <f>'Input Volunteers'!A6842</f>
        <v>0</v>
      </c>
    </row>
    <row r="6840" spans="1:1" x14ac:dyDescent="0.25">
      <c r="A6840">
        <f>'Input Volunteers'!A6843</f>
        <v>0</v>
      </c>
    </row>
    <row r="6841" spans="1:1" x14ac:dyDescent="0.25">
      <c r="A6841">
        <f>'Input Volunteers'!A6844</f>
        <v>0</v>
      </c>
    </row>
    <row r="6842" spans="1:1" x14ac:dyDescent="0.25">
      <c r="A6842">
        <f>'Input Volunteers'!A6845</f>
        <v>0</v>
      </c>
    </row>
    <row r="6843" spans="1:1" x14ac:dyDescent="0.25">
      <c r="A6843">
        <f>'Input Volunteers'!A6846</f>
        <v>0</v>
      </c>
    </row>
    <row r="6844" spans="1:1" x14ac:dyDescent="0.25">
      <c r="A6844">
        <f>'Input Volunteers'!A6847</f>
        <v>0</v>
      </c>
    </row>
    <row r="6845" spans="1:1" x14ac:dyDescent="0.25">
      <c r="A6845">
        <f>'Input Volunteers'!A6848</f>
        <v>0</v>
      </c>
    </row>
    <row r="6846" spans="1:1" x14ac:dyDescent="0.25">
      <c r="A6846">
        <f>'Input Volunteers'!A6849</f>
        <v>0</v>
      </c>
    </row>
    <row r="6847" spans="1:1" x14ac:dyDescent="0.25">
      <c r="A6847">
        <f>'Input Volunteers'!A6850</f>
        <v>0</v>
      </c>
    </row>
    <row r="6848" spans="1:1" x14ac:dyDescent="0.25">
      <c r="A6848">
        <f>'Input Volunteers'!A6851</f>
        <v>0</v>
      </c>
    </row>
    <row r="6849" spans="1:1" x14ac:dyDescent="0.25">
      <c r="A6849">
        <f>'Input Volunteers'!A6852</f>
        <v>0</v>
      </c>
    </row>
    <row r="6850" spans="1:1" x14ac:dyDescent="0.25">
      <c r="A6850">
        <f>'Input Volunteers'!A6853</f>
        <v>0</v>
      </c>
    </row>
    <row r="6851" spans="1:1" x14ac:dyDescent="0.25">
      <c r="A6851">
        <f>'Input Volunteers'!A6854</f>
        <v>0</v>
      </c>
    </row>
    <row r="6852" spans="1:1" x14ac:dyDescent="0.25">
      <c r="A6852">
        <f>'Input Volunteers'!A6855</f>
        <v>0</v>
      </c>
    </row>
    <row r="6853" spans="1:1" x14ac:dyDescent="0.25">
      <c r="A6853">
        <f>'Input Volunteers'!A6856</f>
        <v>0</v>
      </c>
    </row>
    <row r="6854" spans="1:1" x14ac:dyDescent="0.25">
      <c r="A6854">
        <f>'Input Volunteers'!A6857</f>
        <v>0</v>
      </c>
    </row>
    <row r="6855" spans="1:1" x14ac:dyDescent="0.25">
      <c r="A6855">
        <f>'Input Volunteers'!A6858</f>
        <v>0</v>
      </c>
    </row>
    <row r="6856" spans="1:1" x14ac:dyDescent="0.25">
      <c r="A6856">
        <f>'Input Volunteers'!A6859</f>
        <v>0</v>
      </c>
    </row>
    <row r="6857" spans="1:1" x14ac:dyDescent="0.25">
      <c r="A6857">
        <f>'Input Volunteers'!A6860</f>
        <v>0</v>
      </c>
    </row>
    <row r="6858" spans="1:1" x14ac:dyDescent="0.25">
      <c r="A6858">
        <f>'Input Volunteers'!A6861</f>
        <v>0</v>
      </c>
    </row>
    <row r="6859" spans="1:1" x14ac:dyDescent="0.25">
      <c r="A6859">
        <f>'Input Volunteers'!A6862</f>
        <v>0</v>
      </c>
    </row>
    <row r="6860" spans="1:1" x14ac:dyDescent="0.25">
      <c r="A6860">
        <f>'Input Volunteers'!A6863</f>
        <v>0</v>
      </c>
    </row>
    <row r="6861" spans="1:1" x14ac:dyDescent="0.25">
      <c r="A6861">
        <f>'Input Volunteers'!A6864</f>
        <v>0</v>
      </c>
    </row>
    <row r="6862" spans="1:1" x14ac:dyDescent="0.25">
      <c r="A6862">
        <f>'Input Volunteers'!A6865</f>
        <v>0</v>
      </c>
    </row>
    <row r="6863" spans="1:1" x14ac:dyDescent="0.25">
      <c r="A6863">
        <f>'Input Volunteers'!A6866</f>
        <v>0</v>
      </c>
    </row>
    <row r="6864" spans="1:1" x14ac:dyDescent="0.25">
      <c r="A6864">
        <f>'Input Volunteers'!A6867</f>
        <v>0</v>
      </c>
    </row>
    <row r="6865" spans="1:1" x14ac:dyDescent="0.25">
      <c r="A6865">
        <f>'Input Volunteers'!A6868</f>
        <v>0</v>
      </c>
    </row>
    <row r="6866" spans="1:1" x14ac:dyDescent="0.25">
      <c r="A6866">
        <f>'Input Volunteers'!A6869</f>
        <v>0</v>
      </c>
    </row>
    <row r="6867" spans="1:1" x14ac:dyDescent="0.25">
      <c r="A6867">
        <f>'Input Volunteers'!A6870</f>
        <v>0</v>
      </c>
    </row>
    <row r="6868" spans="1:1" x14ac:dyDescent="0.25">
      <c r="A6868">
        <f>'Input Volunteers'!A6871</f>
        <v>0</v>
      </c>
    </row>
    <row r="6869" spans="1:1" x14ac:dyDescent="0.25">
      <c r="A6869">
        <f>'Input Volunteers'!A6872</f>
        <v>0</v>
      </c>
    </row>
    <row r="6870" spans="1:1" x14ac:dyDescent="0.25">
      <c r="A6870">
        <f>'Input Volunteers'!A6873</f>
        <v>0</v>
      </c>
    </row>
    <row r="6871" spans="1:1" x14ac:dyDescent="0.25">
      <c r="A6871">
        <f>'Input Volunteers'!A6874</f>
        <v>0</v>
      </c>
    </row>
    <row r="6872" spans="1:1" x14ac:dyDescent="0.25">
      <c r="A6872">
        <f>'Input Volunteers'!A6875</f>
        <v>0</v>
      </c>
    </row>
    <row r="6873" spans="1:1" x14ac:dyDescent="0.25">
      <c r="A6873">
        <f>'Input Volunteers'!A6876</f>
        <v>0</v>
      </c>
    </row>
    <row r="6874" spans="1:1" x14ac:dyDescent="0.25">
      <c r="A6874">
        <f>'Input Volunteers'!A6877</f>
        <v>0</v>
      </c>
    </row>
    <row r="6875" spans="1:1" x14ac:dyDescent="0.25">
      <c r="A6875">
        <f>'Input Volunteers'!A6878</f>
        <v>0</v>
      </c>
    </row>
    <row r="6876" spans="1:1" x14ac:dyDescent="0.25">
      <c r="A6876">
        <f>'Input Volunteers'!A6879</f>
        <v>0</v>
      </c>
    </row>
    <row r="6877" spans="1:1" x14ac:dyDescent="0.25">
      <c r="A6877">
        <f>'Input Volunteers'!A6880</f>
        <v>0</v>
      </c>
    </row>
    <row r="6878" spans="1:1" x14ac:dyDescent="0.25">
      <c r="A6878">
        <f>'Input Volunteers'!A6881</f>
        <v>0</v>
      </c>
    </row>
    <row r="6879" spans="1:1" x14ac:dyDescent="0.25">
      <c r="A6879">
        <f>'Input Volunteers'!A6882</f>
        <v>0</v>
      </c>
    </row>
    <row r="6880" spans="1:1" x14ac:dyDescent="0.25">
      <c r="A6880">
        <f>'Input Volunteers'!A6883</f>
        <v>0</v>
      </c>
    </row>
    <row r="6881" spans="1:1" x14ac:dyDescent="0.25">
      <c r="A6881">
        <f>'Input Volunteers'!A6884</f>
        <v>0</v>
      </c>
    </row>
    <row r="6882" spans="1:1" x14ac:dyDescent="0.25">
      <c r="A6882">
        <f>'Input Volunteers'!A6885</f>
        <v>0</v>
      </c>
    </row>
    <row r="6883" spans="1:1" x14ac:dyDescent="0.25">
      <c r="A6883">
        <f>'Input Volunteers'!A6886</f>
        <v>0</v>
      </c>
    </row>
    <row r="6884" spans="1:1" x14ac:dyDescent="0.25">
      <c r="A6884">
        <f>'Input Volunteers'!A6887</f>
        <v>0</v>
      </c>
    </row>
    <row r="6885" spans="1:1" x14ac:dyDescent="0.25">
      <c r="A6885">
        <f>'Input Volunteers'!A6888</f>
        <v>0</v>
      </c>
    </row>
    <row r="6886" spans="1:1" x14ac:dyDescent="0.25">
      <c r="A6886">
        <f>'Input Volunteers'!A6889</f>
        <v>0</v>
      </c>
    </row>
    <row r="6887" spans="1:1" x14ac:dyDescent="0.25">
      <c r="A6887">
        <f>'Input Volunteers'!A6890</f>
        <v>0</v>
      </c>
    </row>
    <row r="6888" spans="1:1" x14ac:dyDescent="0.25">
      <c r="A6888">
        <f>'Input Volunteers'!A6891</f>
        <v>0</v>
      </c>
    </row>
    <row r="6889" spans="1:1" x14ac:dyDescent="0.25">
      <c r="A6889">
        <f>'Input Volunteers'!A6892</f>
        <v>0</v>
      </c>
    </row>
    <row r="6890" spans="1:1" x14ac:dyDescent="0.25">
      <c r="A6890">
        <f>'Input Volunteers'!A6893</f>
        <v>0</v>
      </c>
    </row>
    <row r="6891" spans="1:1" x14ac:dyDescent="0.25">
      <c r="A6891">
        <f>'Input Volunteers'!A6894</f>
        <v>0</v>
      </c>
    </row>
    <row r="6892" spans="1:1" x14ac:dyDescent="0.25">
      <c r="A6892">
        <f>'Input Volunteers'!A6895</f>
        <v>0</v>
      </c>
    </row>
    <row r="6893" spans="1:1" x14ac:dyDescent="0.25">
      <c r="A6893">
        <f>'Input Volunteers'!A6896</f>
        <v>0</v>
      </c>
    </row>
    <row r="6894" spans="1:1" x14ac:dyDescent="0.25">
      <c r="A6894">
        <f>'Input Volunteers'!A6897</f>
        <v>0</v>
      </c>
    </row>
    <row r="6895" spans="1:1" x14ac:dyDescent="0.25">
      <c r="A6895">
        <f>'Input Volunteers'!A6898</f>
        <v>0</v>
      </c>
    </row>
    <row r="6896" spans="1:1" x14ac:dyDescent="0.25">
      <c r="A6896">
        <f>'Input Volunteers'!A6899</f>
        <v>0</v>
      </c>
    </row>
    <row r="6897" spans="1:1" x14ac:dyDescent="0.25">
      <c r="A6897">
        <f>'Input Volunteers'!A6900</f>
        <v>0</v>
      </c>
    </row>
    <row r="6898" spans="1:1" x14ac:dyDescent="0.25">
      <c r="A6898">
        <f>'Input Volunteers'!A6901</f>
        <v>0</v>
      </c>
    </row>
    <row r="6899" spans="1:1" x14ac:dyDescent="0.25">
      <c r="A6899">
        <f>'Input Volunteers'!A6902</f>
        <v>0</v>
      </c>
    </row>
    <row r="6900" spans="1:1" x14ac:dyDescent="0.25">
      <c r="A6900">
        <f>'Input Volunteers'!A6903</f>
        <v>0</v>
      </c>
    </row>
    <row r="6901" spans="1:1" x14ac:dyDescent="0.25">
      <c r="A6901">
        <f>'Input Volunteers'!A6904</f>
        <v>0</v>
      </c>
    </row>
    <row r="6902" spans="1:1" x14ac:dyDescent="0.25">
      <c r="A6902">
        <f>'Input Volunteers'!A6905</f>
        <v>0</v>
      </c>
    </row>
    <row r="6903" spans="1:1" x14ac:dyDescent="0.25">
      <c r="A6903">
        <f>'Input Volunteers'!A6906</f>
        <v>0</v>
      </c>
    </row>
    <row r="6904" spans="1:1" x14ac:dyDescent="0.25">
      <c r="A6904">
        <f>'Input Volunteers'!A6907</f>
        <v>0</v>
      </c>
    </row>
    <row r="6905" spans="1:1" x14ac:dyDescent="0.25">
      <c r="A6905">
        <f>'Input Volunteers'!A6908</f>
        <v>0</v>
      </c>
    </row>
    <row r="6906" spans="1:1" x14ac:dyDescent="0.25">
      <c r="A6906">
        <f>'Input Volunteers'!A6909</f>
        <v>0</v>
      </c>
    </row>
    <row r="6907" spans="1:1" x14ac:dyDescent="0.25">
      <c r="A6907">
        <f>'Input Volunteers'!A6910</f>
        <v>0</v>
      </c>
    </row>
    <row r="6908" spans="1:1" x14ac:dyDescent="0.25">
      <c r="A6908">
        <f>'Input Volunteers'!A6911</f>
        <v>0</v>
      </c>
    </row>
    <row r="6909" spans="1:1" x14ac:dyDescent="0.25">
      <c r="A6909">
        <f>'Input Volunteers'!A6912</f>
        <v>0</v>
      </c>
    </row>
    <row r="6910" spans="1:1" x14ac:dyDescent="0.25">
      <c r="A6910">
        <f>'Input Volunteers'!A6913</f>
        <v>0</v>
      </c>
    </row>
    <row r="6911" spans="1:1" x14ac:dyDescent="0.25">
      <c r="A6911">
        <f>'Input Volunteers'!A6914</f>
        <v>0</v>
      </c>
    </row>
    <row r="6912" spans="1:1" x14ac:dyDescent="0.25">
      <c r="A6912">
        <f>'Input Volunteers'!A6915</f>
        <v>0</v>
      </c>
    </row>
    <row r="6913" spans="1:1" x14ac:dyDescent="0.25">
      <c r="A6913">
        <f>'Input Volunteers'!A6916</f>
        <v>0</v>
      </c>
    </row>
    <row r="6914" spans="1:1" x14ac:dyDescent="0.25">
      <c r="A6914">
        <f>'Input Volunteers'!A6917</f>
        <v>0</v>
      </c>
    </row>
    <row r="6915" spans="1:1" x14ac:dyDescent="0.25">
      <c r="A6915">
        <f>'Input Volunteers'!A6918</f>
        <v>0</v>
      </c>
    </row>
    <row r="6916" spans="1:1" x14ac:dyDescent="0.25">
      <c r="A6916">
        <f>'Input Volunteers'!A6919</f>
        <v>0</v>
      </c>
    </row>
    <row r="6917" spans="1:1" x14ac:dyDescent="0.25">
      <c r="A6917">
        <f>'Input Volunteers'!A6920</f>
        <v>0</v>
      </c>
    </row>
    <row r="6918" spans="1:1" x14ac:dyDescent="0.25">
      <c r="A6918">
        <f>'Input Volunteers'!A6921</f>
        <v>0</v>
      </c>
    </row>
    <row r="6919" spans="1:1" x14ac:dyDescent="0.25">
      <c r="A6919">
        <f>'Input Volunteers'!A6922</f>
        <v>0</v>
      </c>
    </row>
    <row r="6920" spans="1:1" x14ac:dyDescent="0.25">
      <c r="A6920">
        <f>'Input Volunteers'!A6923</f>
        <v>0</v>
      </c>
    </row>
    <row r="6921" spans="1:1" x14ac:dyDescent="0.25">
      <c r="A6921">
        <f>'Input Volunteers'!A6924</f>
        <v>0</v>
      </c>
    </row>
    <row r="6922" spans="1:1" x14ac:dyDescent="0.25">
      <c r="A6922">
        <f>'Input Volunteers'!A6925</f>
        <v>0</v>
      </c>
    </row>
    <row r="6923" spans="1:1" x14ac:dyDescent="0.25">
      <c r="A6923">
        <f>'Input Volunteers'!A6926</f>
        <v>0</v>
      </c>
    </row>
    <row r="6924" spans="1:1" x14ac:dyDescent="0.25">
      <c r="A6924">
        <f>'Input Volunteers'!A6927</f>
        <v>0</v>
      </c>
    </row>
    <row r="6925" spans="1:1" x14ac:dyDescent="0.25">
      <c r="A6925">
        <f>'Input Volunteers'!A6928</f>
        <v>0</v>
      </c>
    </row>
    <row r="6926" spans="1:1" x14ac:dyDescent="0.25">
      <c r="A6926">
        <f>'Input Volunteers'!A6929</f>
        <v>0</v>
      </c>
    </row>
    <row r="6927" spans="1:1" x14ac:dyDescent="0.25">
      <c r="A6927">
        <f>'Input Volunteers'!A6930</f>
        <v>0</v>
      </c>
    </row>
    <row r="6928" spans="1:1" x14ac:dyDescent="0.25">
      <c r="A6928">
        <f>'Input Volunteers'!A6931</f>
        <v>0</v>
      </c>
    </row>
    <row r="6929" spans="1:1" x14ac:dyDescent="0.25">
      <c r="A6929">
        <f>'Input Volunteers'!A6932</f>
        <v>0</v>
      </c>
    </row>
    <row r="6930" spans="1:1" x14ac:dyDescent="0.25">
      <c r="A6930">
        <f>'Input Volunteers'!A6933</f>
        <v>0</v>
      </c>
    </row>
    <row r="6931" spans="1:1" x14ac:dyDescent="0.25">
      <c r="A6931">
        <f>'Input Volunteers'!A6934</f>
        <v>0</v>
      </c>
    </row>
    <row r="6932" spans="1:1" x14ac:dyDescent="0.25">
      <c r="A6932">
        <f>'Input Volunteers'!A6935</f>
        <v>0</v>
      </c>
    </row>
    <row r="6933" spans="1:1" x14ac:dyDescent="0.25">
      <c r="A6933">
        <f>'Input Volunteers'!A6936</f>
        <v>0</v>
      </c>
    </row>
    <row r="6934" spans="1:1" x14ac:dyDescent="0.25">
      <c r="A6934">
        <f>'Input Volunteers'!A6937</f>
        <v>0</v>
      </c>
    </row>
    <row r="6935" spans="1:1" x14ac:dyDescent="0.25">
      <c r="A6935">
        <f>'Input Volunteers'!A6938</f>
        <v>0</v>
      </c>
    </row>
    <row r="6936" spans="1:1" x14ac:dyDescent="0.25">
      <c r="A6936">
        <f>'Input Volunteers'!A6939</f>
        <v>0</v>
      </c>
    </row>
    <row r="6937" spans="1:1" x14ac:dyDescent="0.25">
      <c r="A6937">
        <f>'Input Volunteers'!A6940</f>
        <v>0</v>
      </c>
    </row>
    <row r="6938" spans="1:1" x14ac:dyDescent="0.25">
      <c r="A6938">
        <f>'Input Volunteers'!A6941</f>
        <v>0</v>
      </c>
    </row>
    <row r="6939" spans="1:1" x14ac:dyDescent="0.25">
      <c r="A6939">
        <f>'Input Volunteers'!A6942</f>
        <v>0</v>
      </c>
    </row>
    <row r="6940" spans="1:1" x14ac:dyDescent="0.25">
      <c r="A6940">
        <f>'Input Volunteers'!A6943</f>
        <v>0</v>
      </c>
    </row>
    <row r="6941" spans="1:1" x14ac:dyDescent="0.25">
      <c r="A6941">
        <f>'Input Volunteers'!A6944</f>
        <v>0</v>
      </c>
    </row>
    <row r="6942" spans="1:1" x14ac:dyDescent="0.25">
      <c r="A6942">
        <f>'Input Volunteers'!A6945</f>
        <v>0</v>
      </c>
    </row>
    <row r="6943" spans="1:1" x14ac:dyDescent="0.25">
      <c r="A6943">
        <f>'Input Volunteers'!A6946</f>
        <v>0</v>
      </c>
    </row>
    <row r="6944" spans="1:1" x14ac:dyDescent="0.25">
      <c r="A6944">
        <f>'Input Volunteers'!A6947</f>
        <v>0</v>
      </c>
    </row>
    <row r="6945" spans="1:1" x14ac:dyDescent="0.25">
      <c r="A6945">
        <f>'Input Volunteers'!A6948</f>
        <v>0</v>
      </c>
    </row>
    <row r="6946" spans="1:1" x14ac:dyDescent="0.25">
      <c r="A6946">
        <f>'Input Volunteers'!A6949</f>
        <v>0</v>
      </c>
    </row>
    <row r="6947" spans="1:1" x14ac:dyDescent="0.25">
      <c r="A6947">
        <f>'Input Volunteers'!A6950</f>
        <v>0</v>
      </c>
    </row>
    <row r="6948" spans="1:1" x14ac:dyDescent="0.25">
      <c r="A6948">
        <f>'Input Volunteers'!A6951</f>
        <v>0</v>
      </c>
    </row>
    <row r="6949" spans="1:1" x14ac:dyDescent="0.25">
      <c r="A6949">
        <f>'Input Volunteers'!A6952</f>
        <v>0</v>
      </c>
    </row>
    <row r="6950" spans="1:1" x14ac:dyDescent="0.25">
      <c r="A6950">
        <f>'Input Volunteers'!A6953</f>
        <v>0</v>
      </c>
    </row>
    <row r="6951" spans="1:1" x14ac:dyDescent="0.25">
      <c r="A6951">
        <f>'Input Volunteers'!A6954</f>
        <v>0</v>
      </c>
    </row>
    <row r="6952" spans="1:1" x14ac:dyDescent="0.25">
      <c r="A6952">
        <f>'Input Volunteers'!A6955</f>
        <v>0</v>
      </c>
    </row>
    <row r="6953" spans="1:1" x14ac:dyDescent="0.25">
      <c r="A6953">
        <f>'Input Volunteers'!A6956</f>
        <v>0</v>
      </c>
    </row>
    <row r="6954" spans="1:1" x14ac:dyDescent="0.25">
      <c r="A6954">
        <f>'Input Volunteers'!A6957</f>
        <v>0</v>
      </c>
    </row>
    <row r="6955" spans="1:1" x14ac:dyDescent="0.25">
      <c r="A6955">
        <f>'Input Volunteers'!A6958</f>
        <v>0</v>
      </c>
    </row>
    <row r="6956" spans="1:1" x14ac:dyDescent="0.25">
      <c r="A6956">
        <f>'Input Volunteers'!A6959</f>
        <v>0</v>
      </c>
    </row>
    <row r="6957" spans="1:1" x14ac:dyDescent="0.25">
      <c r="A6957">
        <f>'Input Volunteers'!A6960</f>
        <v>0</v>
      </c>
    </row>
    <row r="6958" spans="1:1" x14ac:dyDescent="0.25">
      <c r="A6958">
        <f>'Input Volunteers'!A6961</f>
        <v>0</v>
      </c>
    </row>
    <row r="6959" spans="1:1" x14ac:dyDescent="0.25">
      <c r="A6959">
        <f>'Input Volunteers'!A6962</f>
        <v>0</v>
      </c>
    </row>
    <row r="6960" spans="1:1" x14ac:dyDescent="0.25">
      <c r="A6960">
        <f>'Input Volunteers'!A6963</f>
        <v>0</v>
      </c>
    </row>
    <row r="6961" spans="1:1" x14ac:dyDescent="0.25">
      <c r="A6961">
        <f>'Input Volunteers'!A6964</f>
        <v>0</v>
      </c>
    </row>
    <row r="6962" spans="1:1" x14ac:dyDescent="0.25">
      <c r="A6962">
        <f>'Input Volunteers'!A6965</f>
        <v>0</v>
      </c>
    </row>
    <row r="6963" spans="1:1" x14ac:dyDescent="0.25">
      <c r="A6963">
        <f>'Input Volunteers'!A6966</f>
        <v>0</v>
      </c>
    </row>
    <row r="6964" spans="1:1" x14ac:dyDescent="0.25">
      <c r="A6964">
        <f>'Input Volunteers'!A6967</f>
        <v>0</v>
      </c>
    </row>
    <row r="6965" spans="1:1" x14ac:dyDescent="0.25">
      <c r="A6965">
        <f>'Input Volunteers'!A6968</f>
        <v>0</v>
      </c>
    </row>
    <row r="6966" spans="1:1" x14ac:dyDescent="0.25">
      <c r="A6966">
        <f>'Input Volunteers'!A6969</f>
        <v>0</v>
      </c>
    </row>
    <row r="6967" spans="1:1" x14ac:dyDescent="0.25">
      <c r="A6967">
        <f>'Input Volunteers'!A6970</f>
        <v>0</v>
      </c>
    </row>
    <row r="6968" spans="1:1" x14ac:dyDescent="0.25">
      <c r="A6968">
        <f>'Input Volunteers'!A6971</f>
        <v>0</v>
      </c>
    </row>
    <row r="6969" spans="1:1" x14ac:dyDescent="0.25">
      <c r="A6969">
        <f>'Input Volunteers'!A6972</f>
        <v>0</v>
      </c>
    </row>
    <row r="6970" spans="1:1" x14ac:dyDescent="0.25">
      <c r="A6970">
        <f>'Input Volunteers'!A6973</f>
        <v>0</v>
      </c>
    </row>
    <row r="6971" spans="1:1" x14ac:dyDescent="0.25">
      <c r="A6971">
        <f>'Input Volunteers'!A6974</f>
        <v>0</v>
      </c>
    </row>
    <row r="6972" spans="1:1" x14ac:dyDescent="0.25">
      <c r="A6972">
        <f>'Input Volunteers'!A6975</f>
        <v>0</v>
      </c>
    </row>
    <row r="6973" spans="1:1" x14ac:dyDescent="0.25">
      <c r="A6973">
        <f>'Input Volunteers'!A6976</f>
        <v>0</v>
      </c>
    </row>
    <row r="6974" spans="1:1" x14ac:dyDescent="0.25">
      <c r="A6974">
        <f>'Input Volunteers'!A6977</f>
        <v>0</v>
      </c>
    </row>
    <row r="6975" spans="1:1" x14ac:dyDescent="0.25">
      <c r="A6975">
        <f>'Input Volunteers'!A6978</f>
        <v>0</v>
      </c>
    </row>
    <row r="6976" spans="1:1" x14ac:dyDescent="0.25">
      <c r="A6976">
        <f>'Input Volunteers'!A6979</f>
        <v>0</v>
      </c>
    </row>
    <row r="6977" spans="1:1" x14ac:dyDescent="0.25">
      <c r="A6977">
        <f>'Input Volunteers'!A6980</f>
        <v>0</v>
      </c>
    </row>
    <row r="6978" spans="1:1" x14ac:dyDescent="0.25">
      <c r="A6978">
        <f>'Input Volunteers'!A6981</f>
        <v>0</v>
      </c>
    </row>
    <row r="6979" spans="1:1" x14ac:dyDescent="0.25">
      <c r="A6979">
        <f>'Input Volunteers'!A6982</f>
        <v>0</v>
      </c>
    </row>
    <row r="6980" spans="1:1" x14ac:dyDescent="0.25">
      <c r="A6980">
        <f>'Input Volunteers'!A6983</f>
        <v>0</v>
      </c>
    </row>
    <row r="6981" spans="1:1" x14ac:dyDescent="0.25">
      <c r="A6981">
        <f>'Input Volunteers'!A6984</f>
        <v>0</v>
      </c>
    </row>
    <row r="6982" spans="1:1" x14ac:dyDescent="0.25">
      <c r="A6982">
        <f>'Input Volunteers'!A6985</f>
        <v>0</v>
      </c>
    </row>
    <row r="6983" spans="1:1" x14ac:dyDescent="0.25">
      <c r="A6983">
        <f>'Input Volunteers'!A6986</f>
        <v>0</v>
      </c>
    </row>
    <row r="6984" spans="1:1" x14ac:dyDescent="0.25">
      <c r="A6984">
        <f>'Input Volunteers'!A6987</f>
        <v>0</v>
      </c>
    </row>
    <row r="6985" spans="1:1" x14ac:dyDescent="0.25">
      <c r="A6985">
        <f>'Input Volunteers'!A6988</f>
        <v>0</v>
      </c>
    </row>
    <row r="6986" spans="1:1" x14ac:dyDescent="0.25">
      <c r="A6986">
        <f>'Input Volunteers'!A6989</f>
        <v>0</v>
      </c>
    </row>
    <row r="6987" spans="1:1" x14ac:dyDescent="0.25">
      <c r="A6987">
        <f>'Input Volunteers'!A6990</f>
        <v>0</v>
      </c>
    </row>
    <row r="6988" spans="1:1" x14ac:dyDescent="0.25">
      <c r="A6988">
        <f>'Input Volunteers'!A6991</f>
        <v>0</v>
      </c>
    </row>
    <row r="6989" spans="1:1" x14ac:dyDescent="0.25">
      <c r="A6989">
        <f>'Input Volunteers'!A6992</f>
        <v>0</v>
      </c>
    </row>
    <row r="6990" spans="1:1" x14ac:dyDescent="0.25">
      <c r="A6990">
        <f>'Input Volunteers'!A6993</f>
        <v>0</v>
      </c>
    </row>
    <row r="6991" spans="1:1" x14ac:dyDescent="0.25">
      <c r="A6991">
        <f>'Input Volunteers'!A6994</f>
        <v>0</v>
      </c>
    </row>
    <row r="6992" spans="1:1" x14ac:dyDescent="0.25">
      <c r="A6992">
        <f>'Input Volunteers'!A6995</f>
        <v>0</v>
      </c>
    </row>
    <row r="6993" spans="1:1" x14ac:dyDescent="0.25">
      <c r="A6993">
        <f>'Input Volunteers'!A6996</f>
        <v>0</v>
      </c>
    </row>
    <row r="6994" spans="1:1" x14ac:dyDescent="0.25">
      <c r="A6994">
        <f>'Input Volunteers'!A6997</f>
        <v>0</v>
      </c>
    </row>
    <row r="6995" spans="1:1" x14ac:dyDescent="0.25">
      <c r="A6995">
        <f>'Input Volunteers'!A6998</f>
        <v>0</v>
      </c>
    </row>
    <row r="6996" spans="1:1" x14ac:dyDescent="0.25">
      <c r="A6996">
        <f>'Input Volunteers'!A6999</f>
        <v>0</v>
      </c>
    </row>
    <row r="6997" spans="1:1" x14ac:dyDescent="0.25">
      <c r="A6997">
        <f>'Input Volunteers'!A7000</f>
        <v>0</v>
      </c>
    </row>
    <row r="6998" spans="1:1" x14ac:dyDescent="0.25">
      <c r="A6998">
        <f>'Input Volunteers'!A7001</f>
        <v>0</v>
      </c>
    </row>
    <row r="6999" spans="1:1" x14ac:dyDescent="0.25">
      <c r="A6999">
        <f>'Input Volunteers'!A7002</f>
        <v>0</v>
      </c>
    </row>
    <row r="7000" spans="1:1" x14ac:dyDescent="0.25">
      <c r="A7000">
        <f>'Input Volunteers'!A7003</f>
        <v>0</v>
      </c>
    </row>
    <row r="7001" spans="1:1" x14ac:dyDescent="0.25">
      <c r="A7001">
        <f>'Input Volunteers'!A7004</f>
        <v>0</v>
      </c>
    </row>
    <row r="7002" spans="1:1" x14ac:dyDescent="0.25">
      <c r="A7002">
        <f>'Input Volunteers'!A7005</f>
        <v>0</v>
      </c>
    </row>
    <row r="7003" spans="1:1" x14ac:dyDescent="0.25">
      <c r="A7003">
        <f>'Input Volunteers'!A7006</f>
        <v>0</v>
      </c>
    </row>
    <row r="7004" spans="1:1" x14ac:dyDescent="0.25">
      <c r="A7004">
        <f>'Input Volunteers'!A7007</f>
        <v>0</v>
      </c>
    </row>
    <row r="7005" spans="1:1" x14ac:dyDescent="0.25">
      <c r="A7005">
        <f>'Input Volunteers'!A7008</f>
        <v>0</v>
      </c>
    </row>
    <row r="7006" spans="1:1" x14ac:dyDescent="0.25">
      <c r="A7006">
        <f>'Input Volunteers'!A7009</f>
        <v>0</v>
      </c>
    </row>
    <row r="7007" spans="1:1" x14ac:dyDescent="0.25">
      <c r="A7007">
        <f>'Input Volunteers'!A7010</f>
        <v>0</v>
      </c>
    </row>
    <row r="7008" spans="1:1" x14ac:dyDescent="0.25">
      <c r="A7008">
        <f>'Input Volunteers'!A7011</f>
        <v>0</v>
      </c>
    </row>
    <row r="7009" spans="1:1" x14ac:dyDescent="0.25">
      <c r="A7009">
        <f>'Input Volunteers'!A7012</f>
        <v>0</v>
      </c>
    </row>
    <row r="7010" spans="1:1" x14ac:dyDescent="0.25">
      <c r="A7010">
        <f>'Input Volunteers'!A7013</f>
        <v>0</v>
      </c>
    </row>
    <row r="7011" spans="1:1" x14ac:dyDescent="0.25">
      <c r="A7011">
        <f>'Input Volunteers'!A7014</f>
        <v>0</v>
      </c>
    </row>
    <row r="7012" spans="1:1" x14ac:dyDescent="0.25">
      <c r="A7012">
        <f>'Input Volunteers'!A7015</f>
        <v>0</v>
      </c>
    </row>
    <row r="7013" spans="1:1" x14ac:dyDescent="0.25">
      <c r="A7013">
        <f>'Input Volunteers'!A7016</f>
        <v>0</v>
      </c>
    </row>
    <row r="7014" spans="1:1" x14ac:dyDescent="0.25">
      <c r="A7014">
        <f>'Input Volunteers'!A7017</f>
        <v>0</v>
      </c>
    </row>
    <row r="7015" spans="1:1" x14ac:dyDescent="0.25">
      <c r="A7015">
        <f>'Input Volunteers'!A7018</f>
        <v>0</v>
      </c>
    </row>
    <row r="7016" spans="1:1" x14ac:dyDescent="0.25">
      <c r="A7016">
        <f>'Input Volunteers'!A7019</f>
        <v>0</v>
      </c>
    </row>
    <row r="7017" spans="1:1" x14ac:dyDescent="0.25">
      <c r="A7017">
        <f>'Input Volunteers'!A7020</f>
        <v>0</v>
      </c>
    </row>
    <row r="7018" spans="1:1" x14ac:dyDescent="0.25">
      <c r="A7018">
        <f>'Input Volunteers'!A7021</f>
        <v>0</v>
      </c>
    </row>
    <row r="7019" spans="1:1" x14ac:dyDescent="0.25">
      <c r="A7019">
        <f>'Input Volunteers'!A7022</f>
        <v>0</v>
      </c>
    </row>
    <row r="7020" spans="1:1" x14ac:dyDescent="0.25">
      <c r="A7020">
        <f>'Input Volunteers'!A7023</f>
        <v>0</v>
      </c>
    </row>
    <row r="7021" spans="1:1" x14ac:dyDescent="0.25">
      <c r="A7021">
        <f>'Input Volunteers'!A7024</f>
        <v>0</v>
      </c>
    </row>
    <row r="7022" spans="1:1" x14ac:dyDescent="0.25">
      <c r="A7022">
        <f>'Input Volunteers'!A7025</f>
        <v>0</v>
      </c>
    </row>
    <row r="7023" spans="1:1" x14ac:dyDescent="0.25">
      <c r="A7023">
        <f>'Input Volunteers'!A7026</f>
        <v>0</v>
      </c>
    </row>
    <row r="7024" spans="1:1" x14ac:dyDescent="0.25">
      <c r="A7024">
        <f>'Input Volunteers'!A7027</f>
        <v>0</v>
      </c>
    </row>
    <row r="7025" spans="1:1" x14ac:dyDescent="0.25">
      <c r="A7025">
        <f>'Input Volunteers'!A7028</f>
        <v>0</v>
      </c>
    </row>
    <row r="7026" spans="1:1" x14ac:dyDescent="0.25">
      <c r="A7026">
        <f>'Input Volunteers'!A7029</f>
        <v>0</v>
      </c>
    </row>
    <row r="7027" spans="1:1" x14ac:dyDescent="0.25">
      <c r="A7027">
        <f>'Input Volunteers'!A7030</f>
        <v>0</v>
      </c>
    </row>
    <row r="7028" spans="1:1" x14ac:dyDescent="0.25">
      <c r="A7028">
        <f>'Input Volunteers'!A7031</f>
        <v>0</v>
      </c>
    </row>
    <row r="7029" spans="1:1" x14ac:dyDescent="0.25">
      <c r="A7029">
        <f>'Input Volunteers'!A7032</f>
        <v>0</v>
      </c>
    </row>
    <row r="7030" spans="1:1" x14ac:dyDescent="0.25">
      <c r="A7030">
        <f>'Input Volunteers'!A7033</f>
        <v>0</v>
      </c>
    </row>
    <row r="7031" spans="1:1" x14ac:dyDescent="0.25">
      <c r="A7031">
        <f>'Input Volunteers'!A7034</f>
        <v>0</v>
      </c>
    </row>
    <row r="7032" spans="1:1" x14ac:dyDescent="0.25">
      <c r="A7032">
        <f>'Input Volunteers'!A7035</f>
        <v>0</v>
      </c>
    </row>
    <row r="7033" spans="1:1" x14ac:dyDescent="0.25">
      <c r="A7033">
        <f>'Input Volunteers'!A7036</f>
        <v>0</v>
      </c>
    </row>
    <row r="7034" spans="1:1" x14ac:dyDescent="0.25">
      <c r="A7034">
        <f>'Input Volunteers'!A7037</f>
        <v>0</v>
      </c>
    </row>
    <row r="7035" spans="1:1" x14ac:dyDescent="0.25">
      <c r="A7035">
        <f>'Input Volunteers'!A7038</f>
        <v>0</v>
      </c>
    </row>
    <row r="7036" spans="1:1" x14ac:dyDescent="0.25">
      <c r="A7036">
        <f>'Input Volunteers'!A7039</f>
        <v>0</v>
      </c>
    </row>
    <row r="7037" spans="1:1" x14ac:dyDescent="0.25">
      <c r="A7037">
        <f>'Input Volunteers'!A7040</f>
        <v>0</v>
      </c>
    </row>
    <row r="7038" spans="1:1" x14ac:dyDescent="0.25">
      <c r="A7038">
        <f>'Input Volunteers'!A7041</f>
        <v>0</v>
      </c>
    </row>
    <row r="7039" spans="1:1" x14ac:dyDescent="0.25">
      <c r="A7039">
        <f>'Input Volunteers'!A7042</f>
        <v>0</v>
      </c>
    </row>
    <row r="7040" spans="1:1" x14ac:dyDescent="0.25">
      <c r="A7040">
        <f>'Input Volunteers'!A7043</f>
        <v>0</v>
      </c>
    </row>
    <row r="7041" spans="1:1" x14ac:dyDescent="0.25">
      <c r="A7041">
        <f>'Input Volunteers'!A7044</f>
        <v>0</v>
      </c>
    </row>
    <row r="7042" spans="1:1" x14ac:dyDescent="0.25">
      <c r="A7042">
        <f>'Input Volunteers'!A7045</f>
        <v>0</v>
      </c>
    </row>
    <row r="7043" spans="1:1" x14ac:dyDescent="0.25">
      <c r="A7043">
        <f>'Input Volunteers'!A7046</f>
        <v>0</v>
      </c>
    </row>
    <row r="7044" spans="1:1" x14ac:dyDescent="0.25">
      <c r="A7044">
        <f>'Input Volunteers'!A7047</f>
        <v>0</v>
      </c>
    </row>
    <row r="7045" spans="1:1" x14ac:dyDescent="0.25">
      <c r="A7045">
        <f>'Input Volunteers'!A7048</f>
        <v>0</v>
      </c>
    </row>
    <row r="7046" spans="1:1" x14ac:dyDescent="0.25">
      <c r="A7046">
        <f>'Input Volunteers'!A7049</f>
        <v>0</v>
      </c>
    </row>
    <row r="7047" spans="1:1" x14ac:dyDescent="0.25">
      <c r="A7047">
        <f>'Input Volunteers'!A7050</f>
        <v>0</v>
      </c>
    </row>
    <row r="7048" spans="1:1" x14ac:dyDescent="0.25">
      <c r="A7048">
        <f>'Input Volunteers'!A7051</f>
        <v>0</v>
      </c>
    </row>
    <row r="7049" spans="1:1" x14ac:dyDescent="0.25">
      <c r="A7049">
        <f>'Input Volunteers'!A7052</f>
        <v>0</v>
      </c>
    </row>
    <row r="7050" spans="1:1" x14ac:dyDescent="0.25">
      <c r="A7050">
        <f>'Input Volunteers'!A7053</f>
        <v>0</v>
      </c>
    </row>
    <row r="7051" spans="1:1" x14ac:dyDescent="0.25">
      <c r="A7051">
        <f>'Input Volunteers'!A7054</f>
        <v>0</v>
      </c>
    </row>
    <row r="7052" spans="1:1" x14ac:dyDescent="0.25">
      <c r="A7052">
        <f>'Input Volunteers'!A7055</f>
        <v>0</v>
      </c>
    </row>
    <row r="7053" spans="1:1" x14ac:dyDescent="0.25">
      <c r="A7053">
        <f>'Input Volunteers'!A7056</f>
        <v>0</v>
      </c>
    </row>
    <row r="7054" spans="1:1" x14ac:dyDescent="0.25">
      <c r="A7054">
        <f>'Input Volunteers'!A7057</f>
        <v>0</v>
      </c>
    </row>
    <row r="7055" spans="1:1" x14ac:dyDescent="0.25">
      <c r="A7055">
        <f>'Input Volunteers'!A7058</f>
        <v>0</v>
      </c>
    </row>
    <row r="7056" spans="1:1" x14ac:dyDescent="0.25">
      <c r="A7056">
        <f>'Input Volunteers'!A7059</f>
        <v>0</v>
      </c>
    </row>
    <row r="7057" spans="1:1" x14ac:dyDescent="0.25">
      <c r="A7057">
        <f>'Input Volunteers'!A7060</f>
        <v>0</v>
      </c>
    </row>
    <row r="7058" spans="1:1" x14ac:dyDescent="0.25">
      <c r="A7058">
        <f>'Input Volunteers'!A7061</f>
        <v>0</v>
      </c>
    </row>
    <row r="7059" spans="1:1" x14ac:dyDescent="0.25">
      <c r="A7059">
        <f>'Input Volunteers'!A7062</f>
        <v>0</v>
      </c>
    </row>
    <row r="7060" spans="1:1" x14ac:dyDescent="0.25">
      <c r="A7060">
        <f>'Input Volunteers'!A7063</f>
        <v>0</v>
      </c>
    </row>
    <row r="7061" spans="1:1" x14ac:dyDescent="0.25">
      <c r="A7061">
        <f>'Input Volunteers'!A7064</f>
        <v>0</v>
      </c>
    </row>
    <row r="7062" spans="1:1" x14ac:dyDescent="0.25">
      <c r="A7062">
        <f>'Input Volunteers'!A7065</f>
        <v>0</v>
      </c>
    </row>
    <row r="7063" spans="1:1" x14ac:dyDescent="0.25">
      <c r="A7063">
        <f>'Input Volunteers'!A7066</f>
        <v>0</v>
      </c>
    </row>
    <row r="7064" spans="1:1" x14ac:dyDescent="0.25">
      <c r="A7064">
        <f>'Input Volunteers'!A7067</f>
        <v>0</v>
      </c>
    </row>
    <row r="7065" spans="1:1" x14ac:dyDescent="0.25">
      <c r="A7065">
        <f>'Input Volunteers'!A7068</f>
        <v>0</v>
      </c>
    </row>
    <row r="7066" spans="1:1" x14ac:dyDescent="0.25">
      <c r="A7066">
        <f>'Input Volunteers'!A7069</f>
        <v>0</v>
      </c>
    </row>
    <row r="7067" spans="1:1" x14ac:dyDescent="0.25">
      <c r="A7067">
        <f>'Input Volunteers'!A7070</f>
        <v>0</v>
      </c>
    </row>
    <row r="7068" spans="1:1" x14ac:dyDescent="0.25">
      <c r="A7068">
        <f>'Input Volunteers'!A7071</f>
        <v>0</v>
      </c>
    </row>
    <row r="7069" spans="1:1" x14ac:dyDescent="0.25">
      <c r="A7069">
        <f>'Input Volunteers'!A7072</f>
        <v>0</v>
      </c>
    </row>
    <row r="7070" spans="1:1" x14ac:dyDescent="0.25">
      <c r="A7070">
        <f>'Input Volunteers'!A7073</f>
        <v>0</v>
      </c>
    </row>
    <row r="7071" spans="1:1" x14ac:dyDescent="0.25">
      <c r="A7071">
        <f>'Input Volunteers'!A7074</f>
        <v>0</v>
      </c>
    </row>
    <row r="7072" spans="1:1" x14ac:dyDescent="0.25">
      <c r="A7072">
        <f>'Input Volunteers'!A7075</f>
        <v>0</v>
      </c>
    </row>
    <row r="7073" spans="1:1" x14ac:dyDescent="0.25">
      <c r="A7073">
        <f>'Input Volunteers'!A7076</f>
        <v>0</v>
      </c>
    </row>
    <row r="7074" spans="1:1" x14ac:dyDescent="0.25">
      <c r="A7074">
        <f>'Input Volunteers'!A7077</f>
        <v>0</v>
      </c>
    </row>
    <row r="7075" spans="1:1" x14ac:dyDescent="0.25">
      <c r="A7075">
        <f>'Input Volunteers'!A7078</f>
        <v>0</v>
      </c>
    </row>
    <row r="7076" spans="1:1" x14ac:dyDescent="0.25">
      <c r="A7076">
        <f>'Input Volunteers'!A7079</f>
        <v>0</v>
      </c>
    </row>
    <row r="7077" spans="1:1" x14ac:dyDescent="0.25">
      <c r="A7077">
        <f>'Input Volunteers'!A7080</f>
        <v>0</v>
      </c>
    </row>
    <row r="7078" spans="1:1" x14ac:dyDescent="0.25">
      <c r="A7078">
        <f>'Input Volunteers'!A7081</f>
        <v>0</v>
      </c>
    </row>
    <row r="7079" spans="1:1" x14ac:dyDescent="0.25">
      <c r="A7079">
        <f>'Input Volunteers'!A7082</f>
        <v>0</v>
      </c>
    </row>
    <row r="7080" spans="1:1" x14ac:dyDescent="0.25">
      <c r="A7080">
        <f>'Input Volunteers'!A7083</f>
        <v>0</v>
      </c>
    </row>
    <row r="7081" spans="1:1" x14ac:dyDescent="0.25">
      <c r="A7081">
        <f>'Input Volunteers'!A7084</f>
        <v>0</v>
      </c>
    </row>
    <row r="7082" spans="1:1" x14ac:dyDescent="0.25">
      <c r="A7082">
        <f>'Input Volunteers'!A7085</f>
        <v>0</v>
      </c>
    </row>
    <row r="7083" spans="1:1" x14ac:dyDescent="0.25">
      <c r="A7083">
        <f>'Input Volunteers'!A7086</f>
        <v>0</v>
      </c>
    </row>
    <row r="7084" spans="1:1" x14ac:dyDescent="0.25">
      <c r="A7084">
        <f>'Input Volunteers'!A7087</f>
        <v>0</v>
      </c>
    </row>
    <row r="7085" spans="1:1" x14ac:dyDescent="0.25">
      <c r="A7085">
        <f>'Input Volunteers'!A7088</f>
        <v>0</v>
      </c>
    </row>
    <row r="7086" spans="1:1" x14ac:dyDescent="0.25">
      <c r="A7086">
        <f>'Input Volunteers'!A7089</f>
        <v>0</v>
      </c>
    </row>
    <row r="7087" spans="1:1" x14ac:dyDescent="0.25">
      <c r="A7087">
        <f>'Input Volunteers'!A7090</f>
        <v>0</v>
      </c>
    </row>
    <row r="7088" spans="1:1" x14ac:dyDescent="0.25">
      <c r="A7088">
        <f>'Input Volunteers'!A7091</f>
        <v>0</v>
      </c>
    </row>
    <row r="7089" spans="1:1" x14ac:dyDescent="0.25">
      <c r="A7089">
        <f>'Input Volunteers'!A7092</f>
        <v>0</v>
      </c>
    </row>
    <row r="7090" spans="1:1" x14ac:dyDescent="0.25">
      <c r="A7090">
        <f>'Input Volunteers'!A7093</f>
        <v>0</v>
      </c>
    </row>
    <row r="7091" spans="1:1" x14ac:dyDescent="0.25">
      <c r="A7091">
        <f>'Input Volunteers'!A7094</f>
        <v>0</v>
      </c>
    </row>
    <row r="7092" spans="1:1" x14ac:dyDescent="0.25">
      <c r="A7092">
        <f>'Input Volunteers'!A7095</f>
        <v>0</v>
      </c>
    </row>
    <row r="7093" spans="1:1" x14ac:dyDescent="0.25">
      <c r="A7093">
        <f>'Input Volunteers'!A7096</f>
        <v>0</v>
      </c>
    </row>
    <row r="7094" spans="1:1" x14ac:dyDescent="0.25">
      <c r="A7094">
        <f>'Input Volunteers'!A7097</f>
        <v>0</v>
      </c>
    </row>
    <row r="7095" spans="1:1" x14ac:dyDescent="0.25">
      <c r="A7095">
        <f>'Input Volunteers'!A7098</f>
        <v>0</v>
      </c>
    </row>
    <row r="7096" spans="1:1" x14ac:dyDescent="0.25">
      <c r="A7096">
        <f>'Input Volunteers'!A7099</f>
        <v>0</v>
      </c>
    </row>
    <row r="7097" spans="1:1" x14ac:dyDescent="0.25">
      <c r="A7097">
        <f>'Input Volunteers'!A7100</f>
        <v>0</v>
      </c>
    </row>
    <row r="7098" spans="1:1" x14ac:dyDescent="0.25">
      <c r="A7098">
        <f>'Input Volunteers'!A7101</f>
        <v>0</v>
      </c>
    </row>
    <row r="7099" spans="1:1" x14ac:dyDescent="0.25">
      <c r="A7099">
        <f>'Input Volunteers'!A7102</f>
        <v>0</v>
      </c>
    </row>
    <row r="7100" spans="1:1" x14ac:dyDescent="0.25">
      <c r="A7100">
        <f>'Input Volunteers'!A7103</f>
        <v>0</v>
      </c>
    </row>
    <row r="7101" spans="1:1" x14ac:dyDescent="0.25">
      <c r="A7101">
        <f>'Input Volunteers'!A7104</f>
        <v>0</v>
      </c>
    </row>
    <row r="7102" spans="1:1" x14ac:dyDescent="0.25">
      <c r="A7102">
        <f>'Input Volunteers'!A7105</f>
        <v>0</v>
      </c>
    </row>
    <row r="7103" spans="1:1" x14ac:dyDescent="0.25">
      <c r="A7103">
        <f>'Input Volunteers'!A7106</f>
        <v>0</v>
      </c>
    </row>
    <row r="7104" spans="1:1" x14ac:dyDescent="0.25">
      <c r="A7104">
        <f>'Input Volunteers'!A7107</f>
        <v>0</v>
      </c>
    </row>
    <row r="7105" spans="1:1" x14ac:dyDescent="0.25">
      <c r="A7105">
        <f>'Input Volunteers'!A7108</f>
        <v>0</v>
      </c>
    </row>
    <row r="7106" spans="1:1" x14ac:dyDescent="0.25">
      <c r="A7106">
        <f>'Input Volunteers'!A7109</f>
        <v>0</v>
      </c>
    </row>
    <row r="7107" spans="1:1" x14ac:dyDescent="0.25">
      <c r="A7107">
        <f>'Input Volunteers'!A7110</f>
        <v>0</v>
      </c>
    </row>
    <row r="7108" spans="1:1" x14ac:dyDescent="0.25">
      <c r="A7108">
        <f>'Input Volunteers'!A7111</f>
        <v>0</v>
      </c>
    </row>
    <row r="7109" spans="1:1" x14ac:dyDescent="0.25">
      <c r="A7109">
        <f>'Input Volunteers'!A7112</f>
        <v>0</v>
      </c>
    </row>
    <row r="7110" spans="1:1" x14ac:dyDescent="0.25">
      <c r="A7110">
        <f>'Input Volunteers'!A7113</f>
        <v>0</v>
      </c>
    </row>
    <row r="7111" spans="1:1" x14ac:dyDescent="0.25">
      <c r="A7111">
        <f>'Input Volunteers'!A7114</f>
        <v>0</v>
      </c>
    </row>
    <row r="7112" spans="1:1" x14ac:dyDescent="0.25">
      <c r="A7112">
        <f>'Input Volunteers'!A7115</f>
        <v>0</v>
      </c>
    </row>
    <row r="7113" spans="1:1" x14ac:dyDescent="0.25">
      <c r="A7113">
        <f>'Input Volunteers'!A7116</f>
        <v>0</v>
      </c>
    </row>
    <row r="7114" spans="1:1" x14ac:dyDescent="0.25">
      <c r="A7114">
        <f>'Input Volunteers'!A7117</f>
        <v>0</v>
      </c>
    </row>
    <row r="7115" spans="1:1" x14ac:dyDescent="0.25">
      <c r="A7115">
        <f>'Input Volunteers'!A7118</f>
        <v>0</v>
      </c>
    </row>
    <row r="7116" spans="1:1" x14ac:dyDescent="0.25">
      <c r="A7116">
        <f>'Input Volunteers'!A7119</f>
        <v>0</v>
      </c>
    </row>
    <row r="7117" spans="1:1" x14ac:dyDescent="0.25">
      <c r="A7117">
        <f>'Input Volunteers'!A7120</f>
        <v>0</v>
      </c>
    </row>
    <row r="7118" spans="1:1" x14ac:dyDescent="0.25">
      <c r="A7118">
        <f>'Input Volunteers'!A7121</f>
        <v>0</v>
      </c>
    </row>
    <row r="7119" spans="1:1" x14ac:dyDescent="0.25">
      <c r="A7119">
        <f>'Input Volunteers'!A7122</f>
        <v>0</v>
      </c>
    </row>
    <row r="7120" spans="1:1" x14ac:dyDescent="0.25">
      <c r="A7120">
        <f>'Input Volunteers'!A7123</f>
        <v>0</v>
      </c>
    </row>
    <row r="7121" spans="1:1" x14ac:dyDescent="0.25">
      <c r="A7121">
        <f>'Input Volunteers'!A7124</f>
        <v>0</v>
      </c>
    </row>
    <row r="7122" spans="1:1" x14ac:dyDescent="0.25">
      <c r="A7122">
        <f>'Input Volunteers'!A7125</f>
        <v>0</v>
      </c>
    </row>
    <row r="7123" spans="1:1" x14ac:dyDescent="0.25">
      <c r="A7123">
        <f>'Input Volunteers'!A7126</f>
        <v>0</v>
      </c>
    </row>
    <row r="7124" spans="1:1" x14ac:dyDescent="0.25">
      <c r="A7124">
        <f>'Input Volunteers'!A7127</f>
        <v>0</v>
      </c>
    </row>
    <row r="7125" spans="1:1" x14ac:dyDescent="0.25">
      <c r="A7125">
        <f>'Input Volunteers'!A7128</f>
        <v>0</v>
      </c>
    </row>
    <row r="7126" spans="1:1" x14ac:dyDescent="0.25">
      <c r="A7126">
        <f>'Input Volunteers'!A7129</f>
        <v>0</v>
      </c>
    </row>
    <row r="7127" spans="1:1" x14ac:dyDescent="0.25">
      <c r="A7127">
        <f>'Input Volunteers'!A7130</f>
        <v>0</v>
      </c>
    </row>
    <row r="7128" spans="1:1" x14ac:dyDescent="0.25">
      <c r="A7128">
        <f>'Input Volunteers'!A7131</f>
        <v>0</v>
      </c>
    </row>
    <row r="7129" spans="1:1" x14ac:dyDescent="0.25">
      <c r="A7129">
        <f>'Input Volunteers'!A7132</f>
        <v>0</v>
      </c>
    </row>
    <row r="7130" spans="1:1" x14ac:dyDescent="0.25">
      <c r="A7130">
        <f>'Input Volunteers'!A7133</f>
        <v>0</v>
      </c>
    </row>
    <row r="7131" spans="1:1" x14ac:dyDescent="0.25">
      <c r="A7131">
        <f>'Input Volunteers'!A7134</f>
        <v>0</v>
      </c>
    </row>
    <row r="7132" spans="1:1" x14ac:dyDescent="0.25">
      <c r="A7132">
        <f>'Input Volunteers'!A7135</f>
        <v>0</v>
      </c>
    </row>
    <row r="7133" spans="1:1" x14ac:dyDescent="0.25">
      <c r="A7133">
        <f>'Input Volunteers'!A7136</f>
        <v>0</v>
      </c>
    </row>
    <row r="7134" spans="1:1" x14ac:dyDescent="0.25">
      <c r="A7134">
        <f>'Input Volunteers'!A7137</f>
        <v>0</v>
      </c>
    </row>
    <row r="7135" spans="1:1" x14ac:dyDescent="0.25">
      <c r="A7135">
        <f>'Input Volunteers'!A7138</f>
        <v>0</v>
      </c>
    </row>
    <row r="7136" spans="1:1" x14ac:dyDescent="0.25">
      <c r="A7136">
        <f>'Input Volunteers'!A7139</f>
        <v>0</v>
      </c>
    </row>
    <row r="7137" spans="1:1" x14ac:dyDescent="0.25">
      <c r="A7137">
        <f>'Input Volunteers'!A7140</f>
        <v>0</v>
      </c>
    </row>
    <row r="7138" spans="1:1" x14ac:dyDescent="0.25">
      <c r="A7138">
        <f>'Input Volunteers'!A7141</f>
        <v>0</v>
      </c>
    </row>
    <row r="7139" spans="1:1" x14ac:dyDescent="0.25">
      <c r="A7139">
        <f>'Input Volunteers'!A7142</f>
        <v>0</v>
      </c>
    </row>
    <row r="7140" spans="1:1" x14ac:dyDescent="0.25">
      <c r="A7140">
        <f>'Input Volunteers'!A7143</f>
        <v>0</v>
      </c>
    </row>
    <row r="7141" spans="1:1" x14ac:dyDescent="0.25">
      <c r="A7141">
        <f>'Input Volunteers'!A7144</f>
        <v>0</v>
      </c>
    </row>
    <row r="7142" spans="1:1" x14ac:dyDescent="0.25">
      <c r="A7142">
        <f>'Input Volunteers'!A7145</f>
        <v>0</v>
      </c>
    </row>
    <row r="7143" spans="1:1" x14ac:dyDescent="0.25">
      <c r="A7143">
        <f>'Input Volunteers'!A7146</f>
        <v>0</v>
      </c>
    </row>
    <row r="7144" spans="1:1" x14ac:dyDescent="0.25">
      <c r="A7144">
        <f>'Input Volunteers'!A7147</f>
        <v>0</v>
      </c>
    </row>
    <row r="7145" spans="1:1" x14ac:dyDescent="0.25">
      <c r="A7145">
        <f>'Input Volunteers'!A7148</f>
        <v>0</v>
      </c>
    </row>
    <row r="7146" spans="1:1" x14ac:dyDescent="0.25">
      <c r="A7146">
        <f>'Input Volunteers'!A7149</f>
        <v>0</v>
      </c>
    </row>
    <row r="7147" spans="1:1" x14ac:dyDescent="0.25">
      <c r="A7147">
        <f>'Input Volunteers'!A7150</f>
        <v>0</v>
      </c>
    </row>
    <row r="7148" spans="1:1" x14ac:dyDescent="0.25">
      <c r="A7148">
        <f>'Input Volunteers'!A7151</f>
        <v>0</v>
      </c>
    </row>
    <row r="7149" spans="1:1" x14ac:dyDescent="0.25">
      <c r="A7149">
        <f>'Input Volunteers'!A7152</f>
        <v>0</v>
      </c>
    </row>
    <row r="7150" spans="1:1" x14ac:dyDescent="0.25">
      <c r="A7150">
        <f>'Input Volunteers'!A7153</f>
        <v>0</v>
      </c>
    </row>
    <row r="7151" spans="1:1" x14ac:dyDescent="0.25">
      <c r="A7151">
        <f>'Input Volunteers'!A7154</f>
        <v>0</v>
      </c>
    </row>
    <row r="7152" spans="1:1" x14ac:dyDescent="0.25">
      <c r="A7152">
        <f>'Input Volunteers'!A7155</f>
        <v>0</v>
      </c>
    </row>
    <row r="7153" spans="1:1" x14ac:dyDescent="0.25">
      <c r="A7153">
        <f>'Input Volunteers'!A7156</f>
        <v>0</v>
      </c>
    </row>
    <row r="7154" spans="1:1" x14ac:dyDescent="0.25">
      <c r="A7154">
        <f>'Input Volunteers'!A7157</f>
        <v>0</v>
      </c>
    </row>
    <row r="7155" spans="1:1" x14ac:dyDescent="0.25">
      <c r="A7155">
        <f>'Input Volunteers'!A7158</f>
        <v>0</v>
      </c>
    </row>
    <row r="7156" spans="1:1" x14ac:dyDescent="0.25">
      <c r="A7156">
        <f>'Input Volunteers'!A7159</f>
        <v>0</v>
      </c>
    </row>
    <row r="7157" spans="1:1" x14ac:dyDescent="0.25">
      <c r="A7157">
        <f>'Input Volunteers'!A7160</f>
        <v>0</v>
      </c>
    </row>
    <row r="7158" spans="1:1" x14ac:dyDescent="0.25">
      <c r="A7158">
        <f>'Input Volunteers'!A7161</f>
        <v>0</v>
      </c>
    </row>
    <row r="7159" spans="1:1" x14ac:dyDescent="0.25">
      <c r="A7159">
        <f>'Input Volunteers'!A7162</f>
        <v>0</v>
      </c>
    </row>
    <row r="7160" spans="1:1" x14ac:dyDescent="0.25">
      <c r="A7160">
        <f>'Input Volunteers'!A7163</f>
        <v>0</v>
      </c>
    </row>
    <row r="7161" spans="1:1" x14ac:dyDescent="0.25">
      <c r="A7161">
        <f>'Input Volunteers'!A7164</f>
        <v>0</v>
      </c>
    </row>
    <row r="7162" spans="1:1" x14ac:dyDescent="0.25">
      <c r="A7162">
        <f>'Input Volunteers'!A7165</f>
        <v>0</v>
      </c>
    </row>
    <row r="7163" spans="1:1" x14ac:dyDescent="0.25">
      <c r="A7163">
        <f>'Input Volunteers'!A7166</f>
        <v>0</v>
      </c>
    </row>
    <row r="7164" spans="1:1" x14ac:dyDescent="0.25">
      <c r="A7164">
        <f>'Input Volunteers'!A7167</f>
        <v>0</v>
      </c>
    </row>
    <row r="7165" spans="1:1" x14ac:dyDescent="0.25">
      <c r="A7165">
        <f>'Input Volunteers'!A7168</f>
        <v>0</v>
      </c>
    </row>
    <row r="7166" spans="1:1" x14ac:dyDescent="0.25">
      <c r="A7166">
        <f>'Input Volunteers'!A7169</f>
        <v>0</v>
      </c>
    </row>
    <row r="7167" spans="1:1" x14ac:dyDescent="0.25">
      <c r="A7167">
        <f>'Input Volunteers'!A7170</f>
        <v>0</v>
      </c>
    </row>
    <row r="7168" spans="1:1" x14ac:dyDescent="0.25">
      <c r="A7168">
        <f>'Input Volunteers'!A7171</f>
        <v>0</v>
      </c>
    </row>
    <row r="7169" spans="1:1" x14ac:dyDescent="0.25">
      <c r="A7169">
        <f>'Input Volunteers'!A7172</f>
        <v>0</v>
      </c>
    </row>
    <row r="7170" spans="1:1" x14ac:dyDescent="0.25">
      <c r="A7170">
        <f>'Input Volunteers'!A7173</f>
        <v>0</v>
      </c>
    </row>
    <row r="7171" spans="1:1" x14ac:dyDescent="0.25">
      <c r="A7171">
        <f>'Input Volunteers'!A7174</f>
        <v>0</v>
      </c>
    </row>
    <row r="7172" spans="1:1" x14ac:dyDescent="0.25">
      <c r="A7172">
        <f>'Input Volunteers'!A7175</f>
        <v>0</v>
      </c>
    </row>
    <row r="7173" spans="1:1" x14ac:dyDescent="0.25">
      <c r="A7173">
        <f>'Input Volunteers'!A7176</f>
        <v>0</v>
      </c>
    </row>
    <row r="7174" spans="1:1" x14ac:dyDescent="0.25">
      <c r="A7174">
        <f>'Input Volunteers'!A7177</f>
        <v>0</v>
      </c>
    </row>
    <row r="7175" spans="1:1" x14ac:dyDescent="0.25">
      <c r="A7175">
        <f>'Input Volunteers'!A7178</f>
        <v>0</v>
      </c>
    </row>
    <row r="7176" spans="1:1" x14ac:dyDescent="0.25">
      <c r="A7176">
        <f>'Input Volunteers'!A7179</f>
        <v>0</v>
      </c>
    </row>
    <row r="7177" spans="1:1" x14ac:dyDescent="0.25">
      <c r="A7177">
        <f>'Input Volunteers'!A7180</f>
        <v>0</v>
      </c>
    </row>
    <row r="7178" spans="1:1" x14ac:dyDescent="0.25">
      <c r="A7178">
        <f>'Input Volunteers'!A7181</f>
        <v>0</v>
      </c>
    </row>
    <row r="7179" spans="1:1" x14ac:dyDescent="0.25">
      <c r="A7179">
        <f>'Input Volunteers'!A7182</f>
        <v>0</v>
      </c>
    </row>
    <row r="7180" spans="1:1" x14ac:dyDescent="0.25">
      <c r="A7180">
        <f>'Input Volunteers'!A7183</f>
        <v>0</v>
      </c>
    </row>
    <row r="7181" spans="1:1" x14ac:dyDescent="0.25">
      <c r="A7181">
        <f>'Input Volunteers'!A7184</f>
        <v>0</v>
      </c>
    </row>
    <row r="7182" spans="1:1" x14ac:dyDescent="0.25">
      <c r="A7182">
        <f>'Input Volunteers'!A7185</f>
        <v>0</v>
      </c>
    </row>
    <row r="7183" spans="1:1" x14ac:dyDescent="0.25">
      <c r="A7183">
        <f>'Input Volunteers'!A7186</f>
        <v>0</v>
      </c>
    </row>
    <row r="7184" spans="1:1" x14ac:dyDescent="0.25">
      <c r="A7184">
        <f>'Input Volunteers'!A7187</f>
        <v>0</v>
      </c>
    </row>
    <row r="7185" spans="1:1" x14ac:dyDescent="0.25">
      <c r="A7185">
        <f>'Input Volunteers'!A7188</f>
        <v>0</v>
      </c>
    </row>
    <row r="7186" spans="1:1" x14ac:dyDescent="0.25">
      <c r="A7186">
        <f>'Input Volunteers'!A7189</f>
        <v>0</v>
      </c>
    </row>
    <row r="7187" spans="1:1" x14ac:dyDescent="0.25">
      <c r="A7187">
        <f>'Input Volunteers'!A7190</f>
        <v>0</v>
      </c>
    </row>
    <row r="7188" spans="1:1" x14ac:dyDescent="0.25">
      <c r="A7188">
        <f>'Input Volunteers'!A7191</f>
        <v>0</v>
      </c>
    </row>
    <row r="7189" spans="1:1" x14ac:dyDescent="0.25">
      <c r="A7189">
        <f>'Input Volunteers'!A7192</f>
        <v>0</v>
      </c>
    </row>
    <row r="7190" spans="1:1" x14ac:dyDescent="0.25">
      <c r="A7190">
        <f>'Input Volunteers'!A7193</f>
        <v>0</v>
      </c>
    </row>
    <row r="7191" spans="1:1" x14ac:dyDescent="0.25">
      <c r="A7191">
        <f>'Input Volunteers'!A7194</f>
        <v>0</v>
      </c>
    </row>
    <row r="7192" spans="1:1" x14ac:dyDescent="0.25">
      <c r="A7192">
        <f>'Input Volunteers'!A7195</f>
        <v>0</v>
      </c>
    </row>
    <row r="7193" spans="1:1" x14ac:dyDescent="0.25">
      <c r="A7193">
        <f>'Input Volunteers'!A7196</f>
        <v>0</v>
      </c>
    </row>
    <row r="7194" spans="1:1" x14ac:dyDescent="0.25">
      <c r="A7194">
        <f>'Input Volunteers'!A7197</f>
        <v>0</v>
      </c>
    </row>
    <row r="7195" spans="1:1" x14ac:dyDescent="0.25">
      <c r="A7195">
        <f>'Input Volunteers'!A7198</f>
        <v>0</v>
      </c>
    </row>
    <row r="7196" spans="1:1" x14ac:dyDescent="0.25">
      <c r="A7196">
        <f>'Input Volunteers'!A7199</f>
        <v>0</v>
      </c>
    </row>
    <row r="7197" spans="1:1" x14ac:dyDescent="0.25">
      <c r="A7197">
        <f>'Input Volunteers'!A7200</f>
        <v>0</v>
      </c>
    </row>
    <row r="7198" spans="1:1" x14ac:dyDescent="0.25">
      <c r="A7198">
        <f>'Input Volunteers'!A7201</f>
        <v>0</v>
      </c>
    </row>
    <row r="7199" spans="1:1" x14ac:dyDescent="0.25">
      <c r="A7199">
        <f>'Input Volunteers'!A7202</f>
        <v>0</v>
      </c>
    </row>
    <row r="7200" spans="1:1" x14ac:dyDescent="0.25">
      <c r="A7200">
        <f>'Input Volunteers'!A7203</f>
        <v>0</v>
      </c>
    </row>
    <row r="7201" spans="1:1" x14ac:dyDescent="0.25">
      <c r="A7201">
        <f>'Input Volunteers'!A7204</f>
        <v>0</v>
      </c>
    </row>
    <row r="7202" spans="1:1" x14ac:dyDescent="0.25">
      <c r="A7202">
        <f>'Input Volunteers'!A7205</f>
        <v>0</v>
      </c>
    </row>
    <row r="7203" spans="1:1" x14ac:dyDescent="0.25">
      <c r="A7203">
        <f>'Input Volunteers'!A7206</f>
        <v>0</v>
      </c>
    </row>
    <row r="7204" spans="1:1" x14ac:dyDescent="0.25">
      <c r="A7204">
        <f>'Input Volunteers'!A7207</f>
        <v>0</v>
      </c>
    </row>
    <row r="7205" spans="1:1" x14ac:dyDescent="0.25">
      <c r="A7205">
        <f>'Input Volunteers'!A7208</f>
        <v>0</v>
      </c>
    </row>
    <row r="7206" spans="1:1" x14ac:dyDescent="0.25">
      <c r="A7206">
        <f>'Input Volunteers'!A7209</f>
        <v>0</v>
      </c>
    </row>
    <row r="7207" spans="1:1" x14ac:dyDescent="0.25">
      <c r="A7207">
        <f>'Input Volunteers'!A7210</f>
        <v>0</v>
      </c>
    </row>
    <row r="7208" spans="1:1" x14ac:dyDescent="0.25">
      <c r="A7208">
        <f>'Input Volunteers'!A7211</f>
        <v>0</v>
      </c>
    </row>
    <row r="7209" spans="1:1" x14ac:dyDescent="0.25">
      <c r="A7209">
        <f>'Input Volunteers'!A7212</f>
        <v>0</v>
      </c>
    </row>
    <row r="7210" spans="1:1" x14ac:dyDescent="0.25">
      <c r="A7210">
        <f>'Input Volunteers'!A7213</f>
        <v>0</v>
      </c>
    </row>
    <row r="7211" spans="1:1" x14ac:dyDescent="0.25">
      <c r="A7211">
        <f>'Input Volunteers'!A7214</f>
        <v>0</v>
      </c>
    </row>
    <row r="7212" spans="1:1" x14ac:dyDescent="0.25">
      <c r="A7212">
        <f>'Input Volunteers'!A7215</f>
        <v>0</v>
      </c>
    </row>
    <row r="7213" spans="1:1" x14ac:dyDescent="0.25">
      <c r="A7213">
        <f>'Input Volunteers'!A7216</f>
        <v>0</v>
      </c>
    </row>
    <row r="7214" spans="1:1" x14ac:dyDescent="0.25">
      <c r="A7214">
        <f>'Input Volunteers'!A7217</f>
        <v>0</v>
      </c>
    </row>
    <row r="7215" spans="1:1" x14ac:dyDescent="0.25">
      <c r="A7215">
        <f>'Input Volunteers'!A7218</f>
        <v>0</v>
      </c>
    </row>
    <row r="7216" spans="1:1" x14ac:dyDescent="0.25">
      <c r="A7216">
        <f>'Input Volunteers'!A7219</f>
        <v>0</v>
      </c>
    </row>
    <row r="7217" spans="1:1" x14ac:dyDescent="0.25">
      <c r="A7217">
        <f>'Input Volunteers'!A7220</f>
        <v>0</v>
      </c>
    </row>
    <row r="7218" spans="1:1" x14ac:dyDescent="0.25">
      <c r="A7218">
        <f>'Input Volunteers'!A7221</f>
        <v>0</v>
      </c>
    </row>
    <row r="7219" spans="1:1" x14ac:dyDescent="0.25">
      <c r="A7219">
        <f>'Input Volunteers'!A7222</f>
        <v>0</v>
      </c>
    </row>
    <row r="7220" spans="1:1" x14ac:dyDescent="0.25">
      <c r="A7220">
        <f>'Input Volunteers'!A7223</f>
        <v>0</v>
      </c>
    </row>
    <row r="7221" spans="1:1" x14ac:dyDescent="0.25">
      <c r="A7221">
        <f>'Input Volunteers'!A7224</f>
        <v>0</v>
      </c>
    </row>
    <row r="7222" spans="1:1" x14ac:dyDescent="0.25">
      <c r="A7222">
        <f>'Input Volunteers'!A7225</f>
        <v>0</v>
      </c>
    </row>
    <row r="7223" spans="1:1" x14ac:dyDescent="0.25">
      <c r="A7223">
        <f>'Input Volunteers'!A7226</f>
        <v>0</v>
      </c>
    </row>
    <row r="7224" spans="1:1" x14ac:dyDescent="0.25">
      <c r="A7224">
        <f>'Input Volunteers'!A7227</f>
        <v>0</v>
      </c>
    </row>
    <row r="7225" spans="1:1" x14ac:dyDescent="0.25">
      <c r="A7225">
        <f>'Input Volunteers'!A7228</f>
        <v>0</v>
      </c>
    </row>
    <row r="7226" spans="1:1" x14ac:dyDescent="0.25">
      <c r="A7226">
        <f>'Input Volunteers'!A7229</f>
        <v>0</v>
      </c>
    </row>
    <row r="7227" spans="1:1" x14ac:dyDescent="0.25">
      <c r="A7227">
        <f>'Input Volunteers'!A7230</f>
        <v>0</v>
      </c>
    </row>
    <row r="7228" spans="1:1" x14ac:dyDescent="0.25">
      <c r="A7228">
        <f>'Input Volunteers'!A7231</f>
        <v>0</v>
      </c>
    </row>
    <row r="7229" spans="1:1" x14ac:dyDescent="0.25">
      <c r="A7229">
        <f>'Input Volunteers'!A7232</f>
        <v>0</v>
      </c>
    </row>
    <row r="7230" spans="1:1" x14ac:dyDescent="0.25">
      <c r="A7230">
        <f>'Input Volunteers'!A7233</f>
        <v>0</v>
      </c>
    </row>
    <row r="7231" spans="1:1" x14ac:dyDescent="0.25">
      <c r="A7231">
        <f>'Input Volunteers'!A7234</f>
        <v>0</v>
      </c>
    </row>
    <row r="7232" spans="1:1" x14ac:dyDescent="0.25">
      <c r="A7232">
        <f>'Input Volunteers'!A7235</f>
        <v>0</v>
      </c>
    </row>
    <row r="7233" spans="1:1" x14ac:dyDescent="0.25">
      <c r="A7233">
        <f>'Input Volunteers'!A7236</f>
        <v>0</v>
      </c>
    </row>
    <row r="7234" spans="1:1" x14ac:dyDescent="0.25">
      <c r="A7234">
        <f>'Input Volunteers'!A7237</f>
        <v>0</v>
      </c>
    </row>
    <row r="7235" spans="1:1" x14ac:dyDescent="0.25">
      <c r="A7235">
        <f>'Input Volunteers'!A7238</f>
        <v>0</v>
      </c>
    </row>
    <row r="7236" spans="1:1" x14ac:dyDescent="0.25">
      <c r="A7236">
        <f>'Input Volunteers'!A7239</f>
        <v>0</v>
      </c>
    </row>
    <row r="7237" spans="1:1" x14ac:dyDescent="0.25">
      <c r="A7237">
        <f>'Input Volunteers'!A7240</f>
        <v>0</v>
      </c>
    </row>
    <row r="7238" spans="1:1" x14ac:dyDescent="0.25">
      <c r="A7238">
        <f>'Input Volunteers'!A7241</f>
        <v>0</v>
      </c>
    </row>
    <row r="7239" spans="1:1" x14ac:dyDescent="0.25">
      <c r="A7239">
        <f>'Input Volunteers'!A7242</f>
        <v>0</v>
      </c>
    </row>
    <row r="7240" spans="1:1" x14ac:dyDescent="0.25">
      <c r="A7240">
        <f>'Input Volunteers'!A7243</f>
        <v>0</v>
      </c>
    </row>
    <row r="7241" spans="1:1" x14ac:dyDescent="0.25">
      <c r="A7241">
        <f>'Input Volunteers'!A7244</f>
        <v>0</v>
      </c>
    </row>
    <row r="7242" spans="1:1" x14ac:dyDescent="0.25">
      <c r="A7242">
        <f>'Input Volunteers'!A7245</f>
        <v>0</v>
      </c>
    </row>
    <row r="7243" spans="1:1" x14ac:dyDescent="0.25">
      <c r="A7243">
        <f>'Input Volunteers'!A7246</f>
        <v>0</v>
      </c>
    </row>
    <row r="7244" spans="1:1" x14ac:dyDescent="0.25">
      <c r="A7244">
        <f>'Input Volunteers'!A7247</f>
        <v>0</v>
      </c>
    </row>
    <row r="7245" spans="1:1" x14ac:dyDescent="0.25">
      <c r="A7245">
        <f>'Input Volunteers'!A7248</f>
        <v>0</v>
      </c>
    </row>
    <row r="7246" spans="1:1" x14ac:dyDescent="0.25">
      <c r="A7246">
        <f>'Input Volunteers'!A7249</f>
        <v>0</v>
      </c>
    </row>
    <row r="7247" spans="1:1" x14ac:dyDescent="0.25">
      <c r="A7247">
        <f>'Input Volunteers'!A7250</f>
        <v>0</v>
      </c>
    </row>
    <row r="7248" spans="1:1" x14ac:dyDescent="0.25">
      <c r="A7248">
        <f>'Input Volunteers'!A7251</f>
        <v>0</v>
      </c>
    </row>
    <row r="7249" spans="1:1" x14ac:dyDescent="0.25">
      <c r="A7249">
        <f>'Input Volunteers'!A7252</f>
        <v>0</v>
      </c>
    </row>
    <row r="7250" spans="1:1" x14ac:dyDescent="0.25">
      <c r="A7250">
        <f>'Input Volunteers'!A7253</f>
        <v>0</v>
      </c>
    </row>
    <row r="7251" spans="1:1" x14ac:dyDescent="0.25">
      <c r="A7251">
        <f>'Input Volunteers'!A7254</f>
        <v>0</v>
      </c>
    </row>
    <row r="7252" spans="1:1" x14ac:dyDescent="0.25">
      <c r="A7252">
        <f>'Input Volunteers'!A7255</f>
        <v>0</v>
      </c>
    </row>
    <row r="7253" spans="1:1" x14ac:dyDescent="0.25">
      <c r="A7253">
        <f>'Input Volunteers'!A7256</f>
        <v>0</v>
      </c>
    </row>
    <row r="7254" spans="1:1" x14ac:dyDescent="0.25">
      <c r="A7254">
        <f>'Input Volunteers'!A7257</f>
        <v>0</v>
      </c>
    </row>
    <row r="7255" spans="1:1" x14ac:dyDescent="0.25">
      <c r="A7255">
        <f>'Input Volunteers'!A7258</f>
        <v>0</v>
      </c>
    </row>
    <row r="7256" spans="1:1" x14ac:dyDescent="0.25">
      <c r="A7256">
        <f>'Input Volunteers'!A7259</f>
        <v>0</v>
      </c>
    </row>
    <row r="7257" spans="1:1" x14ac:dyDescent="0.25">
      <c r="A7257">
        <f>'Input Volunteers'!A7260</f>
        <v>0</v>
      </c>
    </row>
    <row r="7258" spans="1:1" x14ac:dyDescent="0.25">
      <c r="A7258">
        <f>'Input Volunteers'!A7261</f>
        <v>0</v>
      </c>
    </row>
    <row r="7259" spans="1:1" x14ac:dyDescent="0.25">
      <c r="A7259">
        <f>'Input Volunteers'!A7262</f>
        <v>0</v>
      </c>
    </row>
    <row r="7260" spans="1:1" x14ac:dyDescent="0.25">
      <c r="A7260">
        <f>'Input Volunteers'!A7263</f>
        <v>0</v>
      </c>
    </row>
    <row r="7261" spans="1:1" x14ac:dyDescent="0.25">
      <c r="A7261">
        <f>'Input Volunteers'!A7264</f>
        <v>0</v>
      </c>
    </row>
    <row r="7262" spans="1:1" x14ac:dyDescent="0.25">
      <c r="A7262">
        <f>'Input Volunteers'!A7265</f>
        <v>0</v>
      </c>
    </row>
    <row r="7263" spans="1:1" x14ac:dyDescent="0.25">
      <c r="A7263">
        <f>'Input Volunteers'!A7266</f>
        <v>0</v>
      </c>
    </row>
    <row r="7264" spans="1:1" x14ac:dyDescent="0.25">
      <c r="A7264">
        <f>'Input Volunteers'!A7267</f>
        <v>0</v>
      </c>
    </row>
    <row r="7265" spans="1:1" x14ac:dyDescent="0.25">
      <c r="A7265">
        <f>'Input Volunteers'!A7268</f>
        <v>0</v>
      </c>
    </row>
    <row r="7266" spans="1:1" x14ac:dyDescent="0.25">
      <c r="A7266">
        <f>'Input Volunteers'!A7269</f>
        <v>0</v>
      </c>
    </row>
    <row r="7267" spans="1:1" x14ac:dyDescent="0.25">
      <c r="A7267">
        <f>'Input Volunteers'!A7270</f>
        <v>0</v>
      </c>
    </row>
    <row r="7268" spans="1:1" x14ac:dyDescent="0.25">
      <c r="A7268">
        <f>'Input Volunteers'!A7271</f>
        <v>0</v>
      </c>
    </row>
    <row r="7269" spans="1:1" x14ac:dyDescent="0.25">
      <c r="A7269">
        <f>'Input Volunteers'!A7272</f>
        <v>0</v>
      </c>
    </row>
    <row r="7270" spans="1:1" x14ac:dyDescent="0.25">
      <c r="A7270">
        <f>'Input Volunteers'!A7273</f>
        <v>0</v>
      </c>
    </row>
    <row r="7271" spans="1:1" x14ac:dyDescent="0.25">
      <c r="A7271">
        <f>'Input Volunteers'!A7274</f>
        <v>0</v>
      </c>
    </row>
    <row r="7272" spans="1:1" x14ac:dyDescent="0.25">
      <c r="A7272">
        <f>'Input Volunteers'!A7275</f>
        <v>0</v>
      </c>
    </row>
    <row r="7273" spans="1:1" x14ac:dyDescent="0.25">
      <c r="A7273">
        <f>'Input Volunteers'!A7276</f>
        <v>0</v>
      </c>
    </row>
    <row r="7274" spans="1:1" x14ac:dyDescent="0.25">
      <c r="A7274">
        <f>'Input Volunteers'!A7277</f>
        <v>0</v>
      </c>
    </row>
    <row r="7275" spans="1:1" x14ac:dyDescent="0.25">
      <c r="A7275">
        <f>'Input Volunteers'!A7278</f>
        <v>0</v>
      </c>
    </row>
    <row r="7276" spans="1:1" x14ac:dyDescent="0.25">
      <c r="A7276">
        <f>'Input Volunteers'!A7279</f>
        <v>0</v>
      </c>
    </row>
    <row r="7277" spans="1:1" x14ac:dyDescent="0.25">
      <c r="A7277">
        <f>'Input Volunteers'!A7280</f>
        <v>0</v>
      </c>
    </row>
    <row r="7278" spans="1:1" x14ac:dyDescent="0.25">
      <c r="A7278">
        <f>'Input Volunteers'!A7281</f>
        <v>0</v>
      </c>
    </row>
    <row r="7279" spans="1:1" x14ac:dyDescent="0.25">
      <c r="A7279">
        <f>'Input Volunteers'!A7282</f>
        <v>0</v>
      </c>
    </row>
    <row r="7280" spans="1:1" x14ac:dyDescent="0.25">
      <c r="A7280">
        <f>'Input Volunteers'!A7283</f>
        <v>0</v>
      </c>
    </row>
    <row r="7281" spans="1:1" x14ac:dyDescent="0.25">
      <c r="A7281">
        <f>'Input Volunteers'!A7284</f>
        <v>0</v>
      </c>
    </row>
    <row r="7282" spans="1:1" x14ac:dyDescent="0.25">
      <c r="A7282">
        <f>'Input Volunteers'!A7285</f>
        <v>0</v>
      </c>
    </row>
    <row r="7283" spans="1:1" x14ac:dyDescent="0.25">
      <c r="A7283">
        <f>'Input Volunteers'!A7286</f>
        <v>0</v>
      </c>
    </row>
    <row r="7284" spans="1:1" x14ac:dyDescent="0.25">
      <c r="A7284">
        <f>'Input Volunteers'!A7287</f>
        <v>0</v>
      </c>
    </row>
    <row r="7285" spans="1:1" x14ac:dyDescent="0.25">
      <c r="A7285">
        <f>'Input Volunteers'!A7288</f>
        <v>0</v>
      </c>
    </row>
    <row r="7286" spans="1:1" x14ac:dyDescent="0.25">
      <c r="A7286">
        <f>'Input Volunteers'!A7289</f>
        <v>0</v>
      </c>
    </row>
    <row r="7287" spans="1:1" x14ac:dyDescent="0.25">
      <c r="A7287">
        <f>'Input Volunteers'!A7290</f>
        <v>0</v>
      </c>
    </row>
    <row r="7288" spans="1:1" x14ac:dyDescent="0.25">
      <c r="A7288">
        <f>'Input Volunteers'!A7291</f>
        <v>0</v>
      </c>
    </row>
    <row r="7289" spans="1:1" x14ac:dyDescent="0.25">
      <c r="A7289">
        <f>'Input Volunteers'!A7292</f>
        <v>0</v>
      </c>
    </row>
    <row r="7290" spans="1:1" x14ac:dyDescent="0.25">
      <c r="A7290">
        <f>'Input Volunteers'!A7293</f>
        <v>0</v>
      </c>
    </row>
    <row r="7291" spans="1:1" x14ac:dyDescent="0.25">
      <c r="A7291">
        <f>'Input Volunteers'!A7294</f>
        <v>0</v>
      </c>
    </row>
    <row r="7292" spans="1:1" x14ac:dyDescent="0.25">
      <c r="A7292">
        <f>'Input Volunteers'!A7295</f>
        <v>0</v>
      </c>
    </row>
    <row r="7293" spans="1:1" x14ac:dyDescent="0.25">
      <c r="A7293">
        <f>'Input Volunteers'!A7296</f>
        <v>0</v>
      </c>
    </row>
    <row r="7294" spans="1:1" x14ac:dyDescent="0.25">
      <c r="A7294">
        <f>'Input Volunteers'!A7297</f>
        <v>0</v>
      </c>
    </row>
    <row r="7295" spans="1:1" x14ac:dyDescent="0.25">
      <c r="A7295">
        <f>'Input Volunteers'!A7298</f>
        <v>0</v>
      </c>
    </row>
    <row r="7296" spans="1:1" x14ac:dyDescent="0.25">
      <c r="A7296">
        <f>'Input Volunteers'!A7299</f>
        <v>0</v>
      </c>
    </row>
    <row r="7297" spans="1:1" x14ac:dyDescent="0.25">
      <c r="A7297">
        <f>'Input Volunteers'!A7300</f>
        <v>0</v>
      </c>
    </row>
    <row r="7298" spans="1:1" x14ac:dyDescent="0.25">
      <c r="A7298">
        <f>'Input Volunteers'!A7301</f>
        <v>0</v>
      </c>
    </row>
    <row r="7299" spans="1:1" x14ac:dyDescent="0.25">
      <c r="A7299">
        <f>'Input Volunteers'!A7302</f>
        <v>0</v>
      </c>
    </row>
    <row r="7300" spans="1:1" x14ac:dyDescent="0.25">
      <c r="A7300">
        <f>'Input Volunteers'!A7303</f>
        <v>0</v>
      </c>
    </row>
    <row r="7301" spans="1:1" x14ac:dyDescent="0.25">
      <c r="A7301">
        <f>'Input Volunteers'!A7304</f>
        <v>0</v>
      </c>
    </row>
    <row r="7302" spans="1:1" x14ac:dyDescent="0.25">
      <c r="A7302">
        <f>'Input Volunteers'!A7305</f>
        <v>0</v>
      </c>
    </row>
    <row r="7303" spans="1:1" x14ac:dyDescent="0.25">
      <c r="A7303">
        <f>'Input Volunteers'!A7306</f>
        <v>0</v>
      </c>
    </row>
    <row r="7304" spans="1:1" x14ac:dyDescent="0.25">
      <c r="A7304">
        <f>'Input Volunteers'!A7307</f>
        <v>0</v>
      </c>
    </row>
    <row r="7305" spans="1:1" x14ac:dyDescent="0.25">
      <c r="A7305">
        <f>'Input Volunteers'!A7308</f>
        <v>0</v>
      </c>
    </row>
    <row r="7306" spans="1:1" x14ac:dyDescent="0.25">
      <c r="A7306">
        <f>'Input Volunteers'!A7309</f>
        <v>0</v>
      </c>
    </row>
    <row r="7307" spans="1:1" x14ac:dyDescent="0.25">
      <c r="A7307">
        <f>'Input Volunteers'!A7310</f>
        <v>0</v>
      </c>
    </row>
    <row r="7308" spans="1:1" x14ac:dyDescent="0.25">
      <c r="A7308">
        <f>'Input Volunteers'!A7311</f>
        <v>0</v>
      </c>
    </row>
    <row r="7309" spans="1:1" x14ac:dyDescent="0.25">
      <c r="A7309">
        <f>'Input Volunteers'!A7312</f>
        <v>0</v>
      </c>
    </row>
    <row r="7310" spans="1:1" x14ac:dyDescent="0.25">
      <c r="A7310">
        <f>'Input Volunteers'!A7313</f>
        <v>0</v>
      </c>
    </row>
    <row r="7311" spans="1:1" x14ac:dyDescent="0.25">
      <c r="A7311">
        <f>'Input Volunteers'!A7314</f>
        <v>0</v>
      </c>
    </row>
    <row r="7312" spans="1:1" x14ac:dyDescent="0.25">
      <c r="A7312">
        <f>'Input Volunteers'!A7315</f>
        <v>0</v>
      </c>
    </row>
    <row r="7313" spans="1:1" x14ac:dyDescent="0.25">
      <c r="A7313">
        <f>'Input Volunteers'!A7316</f>
        <v>0</v>
      </c>
    </row>
    <row r="7314" spans="1:1" x14ac:dyDescent="0.25">
      <c r="A7314">
        <f>'Input Volunteers'!A7317</f>
        <v>0</v>
      </c>
    </row>
    <row r="7315" spans="1:1" x14ac:dyDescent="0.25">
      <c r="A7315">
        <f>'Input Volunteers'!A7318</f>
        <v>0</v>
      </c>
    </row>
    <row r="7316" spans="1:1" x14ac:dyDescent="0.25">
      <c r="A7316">
        <f>'Input Volunteers'!A7319</f>
        <v>0</v>
      </c>
    </row>
    <row r="7317" spans="1:1" x14ac:dyDescent="0.25">
      <c r="A7317">
        <f>'Input Volunteers'!A7320</f>
        <v>0</v>
      </c>
    </row>
    <row r="7318" spans="1:1" x14ac:dyDescent="0.25">
      <c r="A7318">
        <f>'Input Volunteers'!A7321</f>
        <v>0</v>
      </c>
    </row>
    <row r="7319" spans="1:1" x14ac:dyDescent="0.25">
      <c r="A7319">
        <f>'Input Volunteers'!A7322</f>
        <v>0</v>
      </c>
    </row>
    <row r="7320" spans="1:1" x14ac:dyDescent="0.25">
      <c r="A7320">
        <f>'Input Volunteers'!A7323</f>
        <v>0</v>
      </c>
    </row>
    <row r="7321" spans="1:1" x14ac:dyDescent="0.25">
      <c r="A7321">
        <f>'Input Volunteers'!A7324</f>
        <v>0</v>
      </c>
    </row>
    <row r="7322" spans="1:1" x14ac:dyDescent="0.25">
      <c r="A7322">
        <f>'Input Volunteers'!A7325</f>
        <v>0</v>
      </c>
    </row>
    <row r="7323" spans="1:1" x14ac:dyDescent="0.25">
      <c r="A7323">
        <f>'Input Volunteers'!A7326</f>
        <v>0</v>
      </c>
    </row>
    <row r="7324" spans="1:1" x14ac:dyDescent="0.25">
      <c r="A7324">
        <f>'Input Volunteers'!A7327</f>
        <v>0</v>
      </c>
    </row>
    <row r="7325" spans="1:1" x14ac:dyDescent="0.25">
      <c r="A7325">
        <f>'Input Volunteers'!A7328</f>
        <v>0</v>
      </c>
    </row>
    <row r="7326" spans="1:1" x14ac:dyDescent="0.25">
      <c r="A7326">
        <f>'Input Volunteers'!A7329</f>
        <v>0</v>
      </c>
    </row>
    <row r="7327" spans="1:1" x14ac:dyDescent="0.25">
      <c r="A7327">
        <f>'Input Volunteers'!A7330</f>
        <v>0</v>
      </c>
    </row>
    <row r="7328" spans="1:1" x14ac:dyDescent="0.25">
      <c r="A7328">
        <f>'Input Volunteers'!A7331</f>
        <v>0</v>
      </c>
    </row>
    <row r="7329" spans="1:1" x14ac:dyDescent="0.25">
      <c r="A7329">
        <f>'Input Volunteers'!A7332</f>
        <v>0</v>
      </c>
    </row>
    <row r="7330" spans="1:1" x14ac:dyDescent="0.25">
      <c r="A7330">
        <f>'Input Volunteers'!A7333</f>
        <v>0</v>
      </c>
    </row>
    <row r="7331" spans="1:1" x14ac:dyDescent="0.25">
      <c r="A7331">
        <f>'Input Volunteers'!A7334</f>
        <v>0</v>
      </c>
    </row>
    <row r="7332" spans="1:1" x14ac:dyDescent="0.25">
      <c r="A7332">
        <f>'Input Volunteers'!A7335</f>
        <v>0</v>
      </c>
    </row>
    <row r="7333" spans="1:1" x14ac:dyDescent="0.25">
      <c r="A7333">
        <f>'Input Volunteers'!A7336</f>
        <v>0</v>
      </c>
    </row>
    <row r="7334" spans="1:1" x14ac:dyDescent="0.25">
      <c r="A7334">
        <f>'Input Volunteers'!A7337</f>
        <v>0</v>
      </c>
    </row>
    <row r="7335" spans="1:1" x14ac:dyDescent="0.25">
      <c r="A7335">
        <f>'Input Volunteers'!A7338</f>
        <v>0</v>
      </c>
    </row>
    <row r="7336" spans="1:1" x14ac:dyDescent="0.25">
      <c r="A7336">
        <f>'Input Volunteers'!A7339</f>
        <v>0</v>
      </c>
    </row>
    <row r="7337" spans="1:1" x14ac:dyDescent="0.25">
      <c r="A7337">
        <f>'Input Volunteers'!A7340</f>
        <v>0</v>
      </c>
    </row>
    <row r="7338" spans="1:1" x14ac:dyDescent="0.25">
      <c r="A7338">
        <f>'Input Volunteers'!A7341</f>
        <v>0</v>
      </c>
    </row>
    <row r="7339" spans="1:1" x14ac:dyDescent="0.25">
      <c r="A7339">
        <f>'Input Volunteers'!A7342</f>
        <v>0</v>
      </c>
    </row>
    <row r="7340" spans="1:1" x14ac:dyDescent="0.25">
      <c r="A7340">
        <f>'Input Volunteers'!A7343</f>
        <v>0</v>
      </c>
    </row>
    <row r="7341" spans="1:1" x14ac:dyDescent="0.25">
      <c r="A7341">
        <f>'Input Volunteers'!A7344</f>
        <v>0</v>
      </c>
    </row>
    <row r="7342" spans="1:1" x14ac:dyDescent="0.25">
      <c r="A7342">
        <f>'Input Volunteers'!A7345</f>
        <v>0</v>
      </c>
    </row>
    <row r="7343" spans="1:1" x14ac:dyDescent="0.25">
      <c r="A7343">
        <f>'Input Volunteers'!A7346</f>
        <v>0</v>
      </c>
    </row>
    <row r="7344" spans="1:1" x14ac:dyDescent="0.25">
      <c r="A7344">
        <f>'Input Volunteers'!A7347</f>
        <v>0</v>
      </c>
    </row>
    <row r="7345" spans="1:1" x14ac:dyDescent="0.25">
      <c r="A7345">
        <f>'Input Volunteers'!A7348</f>
        <v>0</v>
      </c>
    </row>
    <row r="7346" spans="1:1" x14ac:dyDescent="0.25">
      <c r="A7346">
        <f>'Input Volunteers'!A7349</f>
        <v>0</v>
      </c>
    </row>
    <row r="7347" spans="1:1" x14ac:dyDescent="0.25">
      <c r="A7347">
        <f>'Input Volunteers'!A7350</f>
        <v>0</v>
      </c>
    </row>
    <row r="7348" spans="1:1" x14ac:dyDescent="0.25">
      <c r="A7348">
        <f>'Input Volunteers'!A7351</f>
        <v>0</v>
      </c>
    </row>
    <row r="7349" spans="1:1" x14ac:dyDescent="0.25">
      <c r="A7349">
        <f>'Input Volunteers'!A7352</f>
        <v>0</v>
      </c>
    </row>
    <row r="7350" spans="1:1" x14ac:dyDescent="0.25">
      <c r="A7350">
        <f>'Input Volunteers'!A7353</f>
        <v>0</v>
      </c>
    </row>
    <row r="7351" spans="1:1" x14ac:dyDescent="0.25">
      <c r="A7351">
        <f>'Input Volunteers'!A7354</f>
        <v>0</v>
      </c>
    </row>
    <row r="7352" spans="1:1" x14ac:dyDescent="0.25">
      <c r="A7352">
        <f>'Input Volunteers'!A7355</f>
        <v>0</v>
      </c>
    </row>
    <row r="7353" spans="1:1" x14ac:dyDescent="0.25">
      <c r="A7353">
        <f>'Input Volunteers'!A7356</f>
        <v>0</v>
      </c>
    </row>
    <row r="7354" spans="1:1" x14ac:dyDescent="0.25">
      <c r="A7354">
        <f>'Input Volunteers'!A7357</f>
        <v>0</v>
      </c>
    </row>
    <row r="7355" spans="1:1" x14ac:dyDescent="0.25">
      <c r="A7355">
        <f>'Input Volunteers'!A7358</f>
        <v>0</v>
      </c>
    </row>
    <row r="7356" spans="1:1" x14ac:dyDescent="0.25">
      <c r="A7356">
        <f>'Input Volunteers'!A7359</f>
        <v>0</v>
      </c>
    </row>
    <row r="7357" spans="1:1" x14ac:dyDescent="0.25">
      <c r="A7357">
        <f>'Input Volunteers'!A7360</f>
        <v>0</v>
      </c>
    </row>
    <row r="7358" spans="1:1" x14ac:dyDescent="0.25">
      <c r="A7358">
        <f>'Input Volunteers'!A7361</f>
        <v>0</v>
      </c>
    </row>
    <row r="7359" spans="1:1" x14ac:dyDescent="0.25">
      <c r="A7359">
        <f>'Input Volunteers'!A7362</f>
        <v>0</v>
      </c>
    </row>
    <row r="7360" spans="1:1" x14ac:dyDescent="0.25">
      <c r="A7360">
        <f>'Input Volunteers'!A7363</f>
        <v>0</v>
      </c>
    </row>
    <row r="7361" spans="1:1" x14ac:dyDescent="0.25">
      <c r="A7361">
        <f>'Input Volunteers'!A7364</f>
        <v>0</v>
      </c>
    </row>
    <row r="7362" spans="1:1" x14ac:dyDescent="0.25">
      <c r="A7362">
        <f>'Input Volunteers'!A7365</f>
        <v>0</v>
      </c>
    </row>
    <row r="7363" spans="1:1" x14ac:dyDescent="0.25">
      <c r="A7363">
        <f>'Input Volunteers'!A7366</f>
        <v>0</v>
      </c>
    </row>
    <row r="7364" spans="1:1" x14ac:dyDescent="0.25">
      <c r="A7364">
        <f>'Input Volunteers'!A7367</f>
        <v>0</v>
      </c>
    </row>
    <row r="7365" spans="1:1" x14ac:dyDescent="0.25">
      <c r="A7365">
        <f>'Input Volunteers'!A7368</f>
        <v>0</v>
      </c>
    </row>
    <row r="7366" spans="1:1" x14ac:dyDescent="0.25">
      <c r="A7366">
        <f>'Input Volunteers'!A7369</f>
        <v>0</v>
      </c>
    </row>
    <row r="7367" spans="1:1" x14ac:dyDescent="0.25">
      <c r="A7367">
        <f>'Input Volunteers'!A7370</f>
        <v>0</v>
      </c>
    </row>
    <row r="7368" spans="1:1" x14ac:dyDescent="0.25">
      <c r="A7368">
        <f>'Input Volunteers'!A7371</f>
        <v>0</v>
      </c>
    </row>
    <row r="7369" spans="1:1" x14ac:dyDescent="0.25">
      <c r="A7369">
        <f>'Input Volunteers'!A7372</f>
        <v>0</v>
      </c>
    </row>
    <row r="7370" spans="1:1" x14ac:dyDescent="0.25">
      <c r="A7370">
        <f>'Input Volunteers'!A7373</f>
        <v>0</v>
      </c>
    </row>
    <row r="7371" spans="1:1" x14ac:dyDescent="0.25">
      <c r="A7371">
        <f>'Input Volunteers'!A7374</f>
        <v>0</v>
      </c>
    </row>
    <row r="7372" spans="1:1" x14ac:dyDescent="0.25">
      <c r="A7372">
        <f>'Input Volunteers'!A7375</f>
        <v>0</v>
      </c>
    </row>
    <row r="7373" spans="1:1" x14ac:dyDescent="0.25">
      <c r="A7373">
        <f>'Input Volunteers'!A7376</f>
        <v>0</v>
      </c>
    </row>
    <row r="7374" spans="1:1" x14ac:dyDescent="0.25">
      <c r="A7374">
        <f>'Input Volunteers'!A7377</f>
        <v>0</v>
      </c>
    </row>
    <row r="7375" spans="1:1" x14ac:dyDescent="0.25">
      <c r="A7375">
        <f>'Input Volunteers'!A7378</f>
        <v>0</v>
      </c>
    </row>
    <row r="7376" spans="1:1" x14ac:dyDescent="0.25">
      <c r="A7376">
        <f>'Input Volunteers'!A7379</f>
        <v>0</v>
      </c>
    </row>
    <row r="7377" spans="1:1" x14ac:dyDescent="0.25">
      <c r="A7377">
        <f>'Input Volunteers'!A7380</f>
        <v>0</v>
      </c>
    </row>
    <row r="7378" spans="1:1" x14ac:dyDescent="0.25">
      <c r="A7378">
        <f>'Input Volunteers'!A7381</f>
        <v>0</v>
      </c>
    </row>
    <row r="7379" spans="1:1" x14ac:dyDescent="0.25">
      <c r="A7379">
        <f>'Input Volunteers'!A7382</f>
        <v>0</v>
      </c>
    </row>
    <row r="7380" spans="1:1" x14ac:dyDescent="0.25">
      <c r="A7380">
        <f>'Input Volunteers'!A7383</f>
        <v>0</v>
      </c>
    </row>
    <row r="7381" spans="1:1" x14ac:dyDescent="0.25">
      <c r="A7381">
        <f>'Input Volunteers'!A7384</f>
        <v>0</v>
      </c>
    </row>
    <row r="7382" spans="1:1" x14ac:dyDescent="0.25">
      <c r="A7382">
        <f>'Input Volunteers'!A7385</f>
        <v>0</v>
      </c>
    </row>
    <row r="7383" spans="1:1" x14ac:dyDescent="0.25">
      <c r="A7383">
        <f>'Input Volunteers'!A7386</f>
        <v>0</v>
      </c>
    </row>
    <row r="7384" spans="1:1" x14ac:dyDescent="0.25">
      <c r="A7384">
        <f>'Input Volunteers'!A7387</f>
        <v>0</v>
      </c>
    </row>
    <row r="7385" spans="1:1" x14ac:dyDescent="0.25">
      <c r="A7385">
        <f>'Input Volunteers'!A7388</f>
        <v>0</v>
      </c>
    </row>
    <row r="7386" spans="1:1" x14ac:dyDescent="0.25">
      <c r="A7386">
        <f>'Input Volunteers'!A7389</f>
        <v>0</v>
      </c>
    </row>
    <row r="7387" spans="1:1" x14ac:dyDescent="0.25">
      <c r="A7387">
        <f>'Input Volunteers'!A7390</f>
        <v>0</v>
      </c>
    </row>
    <row r="7388" spans="1:1" x14ac:dyDescent="0.25">
      <c r="A7388">
        <f>'Input Volunteers'!A7391</f>
        <v>0</v>
      </c>
    </row>
    <row r="7389" spans="1:1" x14ac:dyDescent="0.25">
      <c r="A7389">
        <f>'Input Volunteers'!A7392</f>
        <v>0</v>
      </c>
    </row>
    <row r="7390" spans="1:1" x14ac:dyDescent="0.25">
      <c r="A7390">
        <f>'Input Volunteers'!A7393</f>
        <v>0</v>
      </c>
    </row>
    <row r="7391" spans="1:1" x14ac:dyDescent="0.25">
      <c r="A7391">
        <f>'Input Volunteers'!A7394</f>
        <v>0</v>
      </c>
    </row>
    <row r="7392" spans="1:1" x14ac:dyDescent="0.25">
      <c r="A7392">
        <f>'Input Volunteers'!A7395</f>
        <v>0</v>
      </c>
    </row>
    <row r="7393" spans="1:1" x14ac:dyDescent="0.25">
      <c r="A7393">
        <f>'Input Volunteers'!A7396</f>
        <v>0</v>
      </c>
    </row>
    <row r="7394" spans="1:1" x14ac:dyDescent="0.25">
      <c r="A7394">
        <f>'Input Volunteers'!A7397</f>
        <v>0</v>
      </c>
    </row>
    <row r="7395" spans="1:1" x14ac:dyDescent="0.25">
      <c r="A7395">
        <f>'Input Volunteers'!A7398</f>
        <v>0</v>
      </c>
    </row>
    <row r="7396" spans="1:1" x14ac:dyDescent="0.25">
      <c r="A7396">
        <f>'Input Volunteers'!A7399</f>
        <v>0</v>
      </c>
    </row>
    <row r="7397" spans="1:1" x14ac:dyDescent="0.25">
      <c r="A7397">
        <f>'Input Volunteers'!A7400</f>
        <v>0</v>
      </c>
    </row>
    <row r="7398" spans="1:1" x14ac:dyDescent="0.25">
      <c r="A7398">
        <f>'Input Volunteers'!A7401</f>
        <v>0</v>
      </c>
    </row>
    <row r="7399" spans="1:1" x14ac:dyDescent="0.25">
      <c r="A7399">
        <f>'Input Volunteers'!A7402</f>
        <v>0</v>
      </c>
    </row>
    <row r="7400" spans="1:1" x14ac:dyDescent="0.25">
      <c r="A7400">
        <f>'Input Volunteers'!A7403</f>
        <v>0</v>
      </c>
    </row>
    <row r="7401" spans="1:1" x14ac:dyDescent="0.25">
      <c r="A7401">
        <f>'Input Volunteers'!A7404</f>
        <v>0</v>
      </c>
    </row>
    <row r="7402" spans="1:1" x14ac:dyDescent="0.25">
      <c r="A7402">
        <f>'Input Volunteers'!A7405</f>
        <v>0</v>
      </c>
    </row>
    <row r="7403" spans="1:1" x14ac:dyDescent="0.25">
      <c r="A7403">
        <f>'Input Volunteers'!A7406</f>
        <v>0</v>
      </c>
    </row>
    <row r="7404" spans="1:1" x14ac:dyDescent="0.25">
      <c r="A7404">
        <f>'Input Volunteers'!A7407</f>
        <v>0</v>
      </c>
    </row>
    <row r="7405" spans="1:1" x14ac:dyDescent="0.25">
      <c r="A7405">
        <f>'Input Volunteers'!A7408</f>
        <v>0</v>
      </c>
    </row>
    <row r="7406" spans="1:1" x14ac:dyDescent="0.25">
      <c r="A7406">
        <f>'Input Volunteers'!A7409</f>
        <v>0</v>
      </c>
    </row>
    <row r="7407" spans="1:1" x14ac:dyDescent="0.25">
      <c r="A7407">
        <f>'Input Volunteers'!A7410</f>
        <v>0</v>
      </c>
    </row>
    <row r="7408" spans="1:1" x14ac:dyDescent="0.25">
      <c r="A7408">
        <f>'Input Volunteers'!A7411</f>
        <v>0</v>
      </c>
    </row>
    <row r="7409" spans="1:1" x14ac:dyDescent="0.25">
      <c r="A7409">
        <f>'Input Volunteers'!A7412</f>
        <v>0</v>
      </c>
    </row>
    <row r="7410" spans="1:1" x14ac:dyDescent="0.25">
      <c r="A7410">
        <f>'Input Volunteers'!A7413</f>
        <v>0</v>
      </c>
    </row>
    <row r="7411" spans="1:1" x14ac:dyDescent="0.25">
      <c r="A7411">
        <f>'Input Volunteers'!A7414</f>
        <v>0</v>
      </c>
    </row>
    <row r="7412" spans="1:1" x14ac:dyDescent="0.25">
      <c r="A7412">
        <f>'Input Volunteers'!A7415</f>
        <v>0</v>
      </c>
    </row>
    <row r="7413" spans="1:1" x14ac:dyDescent="0.25">
      <c r="A7413">
        <f>'Input Volunteers'!A7416</f>
        <v>0</v>
      </c>
    </row>
    <row r="7414" spans="1:1" x14ac:dyDescent="0.25">
      <c r="A7414">
        <f>'Input Volunteers'!A7417</f>
        <v>0</v>
      </c>
    </row>
    <row r="7415" spans="1:1" x14ac:dyDescent="0.25">
      <c r="A7415">
        <f>'Input Volunteers'!A7418</f>
        <v>0</v>
      </c>
    </row>
    <row r="7416" spans="1:1" x14ac:dyDescent="0.25">
      <c r="A7416">
        <f>'Input Volunteers'!A7419</f>
        <v>0</v>
      </c>
    </row>
    <row r="7417" spans="1:1" x14ac:dyDescent="0.25">
      <c r="A7417">
        <f>'Input Volunteers'!A7420</f>
        <v>0</v>
      </c>
    </row>
    <row r="7418" spans="1:1" x14ac:dyDescent="0.25">
      <c r="A7418">
        <f>'Input Volunteers'!A7421</f>
        <v>0</v>
      </c>
    </row>
    <row r="7419" spans="1:1" x14ac:dyDescent="0.25">
      <c r="A7419">
        <f>'Input Volunteers'!A7422</f>
        <v>0</v>
      </c>
    </row>
    <row r="7420" spans="1:1" x14ac:dyDescent="0.25">
      <c r="A7420">
        <f>'Input Volunteers'!A7423</f>
        <v>0</v>
      </c>
    </row>
    <row r="7421" spans="1:1" x14ac:dyDescent="0.25">
      <c r="A7421">
        <f>'Input Volunteers'!A7424</f>
        <v>0</v>
      </c>
    </row>
    <row r="7422" spans="1:1" x14ac:dyDescent="0.25">
      <c r="A7422">
        <f>'Input Volunteers'!A7425</f>
        <v>0</v>
      </c>
    </row>
    <row r="7423" spans="1:1" x14ac:dyDescent="0.25">
      <c r="A7423">
        <f>'Input Volunteers'!A7426</f>
        <v>0</v>
      </c>
    </row>
    <row r="7424" spans="1:1" x14ac:dyDescent="0.25">
      <c r="A7424">
        <f>'Input Volunteers'!A7427</f>
        <v>0</v>
      </c>
    </row>
    <row r="7425" spans="1:1" x14ac:dyDescent="0.25">
      <c r="A7425">
        <f>'Input Volunteers'!A7428</f>
        <v>0</v>
      </c>
    </row>
    <row r="7426" spans="1:1" x14ac:dyDescent="0.25">
      <c r="A7426">
        <f>'Input Volunteers'!A7429</f>
        <v>0</v>
      </c>
    </row>
    <row r="7427" spans="1:1" x14ac:dyDescent="0.25">
      <c r="A7427">
        <f>'Input Volunteers'!A7430</f>
        <v>0</v>
      </c>
    </row>
    <row r="7428" spans="1:1" x14ac:dyDescent="0.25">
      <c r="A7428">
        <f>'Input Volunteers'!A7431</f>
        <v>0</v>
      </c>
    </row>
    <row r="7429" spans="1:1" x14ac:dyDescent="0.25">
      <c r="A7429">
        <f>'Input Volunteers'!A7432</f>
        <v>0</v>
      </c>
    </row>
    <row r="7430" spans="1:1" x14ac:dyDescent="0.25">
      <c r="A7430">
        <f>'Input Volunteers'!A7433</f>
        <v>0</v>
      </c>
    </row>
    <row r="7431" spans="1:1" x14ac:dyDescent="0.25">
      <c r="A7431">
        <f>'Input Volunteers'!A7434</f>
        <v>0</v>
      </c>
    </row>
    <row r="7432" spans="1:1" x14ac:dyDescent="0.25">
      <c r="A7432">
        <f>'Input Volunteers'!A7435</f>
        <v>0</v>
      </c>
    </row>
    <row r="7433" spans="1:1" x14ac:dyDescent="0.25">
      <c r="A7433">
        <f>'Input Volunteers'!A7436</f>
        <v>0</v>
      </c>
    </row>
    <row r="7434" spans="1:1" x14ac:dyDescent="0.25">
      <c r="A7434">
        <f>'Input Volunteers'!A7437</f>
        <v>0</v>
      </c>
    </row>
    <row r="7435" spans="1:1" x14ac:dyDescent="0.25">
      <c r="A7435">
        <f>'Input Volunteers'!A7438</f>
        <v>0</v>
      </c>
    </row>
    <row r="7436" spans="1:1" x14ac:dyDescent="0.25">
      <c r="A7436">
        <f>'Input Volunteers'!A7439</f>
        <v>0</v>
      </c>
    </row>
    <row r="7437" spans="1:1" x14ac:dyDescent="0.25">
      <c r="A7437">
        <f>'Input Volunteers'!A7440</f>
        <v>0</v>
      </c>
    </row>
    <row r="7438" spans="1:1" x14ac:dyDescent="0.25">
      <c r="A7438">
        <f>'Input Volunteers'!A7441</f>
        <v>0</v>
      </c>
    </row>
    <row r="7439" spans="1:1" x14ac:dyDescent="0.25">
      <c r="A7439">
        <f>'Input Volunteers'!A7442</f>
        <v>0</v>
      </c>
    </row>
    <row r="7440" spans="1:1" x14ac:dyDescent="0.25">
      <c r="A7440">
        <f>'Input Volunteers'!A7443</f>
        <v>0</v>
      </c>
    </row>
    <row r="7441" spans="1:1" x14ac:dyDescent="0.25">
      <c r="A7441">
        <f>'Input Volunteers'!A7444</f>
        <v>0</v>
      </c>
    </row>
    <row r="7442" spans="1:1" x14ac:dyDescent="0.25">
      <c r="A7442">
        <f>'Input Volunteers'!A7445</f>
        <v>0</v>
      </c>
    </row>
    <row r="7443" spans="1:1" x14ac:dyDescent="0.25">
      <c r="A7443">
        <f>'Input Volunteers'!A7446</f>
        <v>0</v>
      </c>
    </row>
    <row r="7444" spans="1:1" x14ac:dyDescent="0.25">
      <c r="A7444">
        <f>'Input Volunteers'!A7447</f>
        <v>0</v>
      </c>
    </row>
    <row r="7445" spans="1:1" x14ac:dyDescent="0.25">
      <c r="A7445">
        <f>'Input Volunteers'!A7448</f>
        <v>0</v>
      </c>
    </row>
    <row r="7446" spans="1:1" x14ac:dyDescent="0.25">
      <c r="A7446">
        <f>'Input Volunteers'!A7449</f>
        <v>0</v>
      </c>
    </row>
    <row r="7447" spans="1:1" x14ac:dyDescent="0.25">
      <c r="A7447">
        <f>'Input Volunteers'!A7450</f>
        <v>0</v>
      </c>
    </row>
    <row r="7448" spans="1:1" x14ac:dyDescent="0.25">
      <c r="A7448">
        <f>'Input Volunteers'!A7451</f>
        <v>0</v>
      </c>
    </row>
    <row r="7449" spans="1:1" x14ac:dyDescent="0.25">
      <c r="A7449">
        <f>'Input Volunteers'!A7452</f>
        <v>0</v>
      </c>
    </row>
    <row r="7450" spans="1:1" x14ac:dyDescent="0.25">
      <c r="A7450">
        <f>'Input Volunteers'!A7453</f>
        <v>0</v>
      </c>
    </row>
    <row r="7451" spans="1:1" x14ac:dyDescent="0.25">
      <c r="A7451">
        <f>'Input Volunteers'!A7454</f>
        <v>0</v>
      </c>
    </row>
    <row r="7452" spans="1:1" x14ac:dyDescent="0.25">
      <c r="A7452">
        <f>'Input Volunteers'!A7455</f>
        <v>0</v>
      </c>
    </row>
    <row r="7453" spans="1:1" x14ac:dyDescent="0.25">
      <c r="A7453">
        <f>'Input Volunteers'!A7456</f>
        <v>0</v>
      </c>
    </row>
    <row r="7454" spans="1:1" x14ac:dyDescent="0.25">
      <c r="A7454">
        <f>'Input Volunteers'!A7457</f>
        <v>0</v>
      </c>
    </row>
    <row r="7455" spans="1:1" x14ac:dyDescent="0.25">
      <c r="A7455">
        <f>'Input Volunteers'!A7458</f>
        <v>0</v>
      </c>
    </row>
    <row r="7456" spans="1:1" x14ac:dyDescent="0.25">
      <c r="A7456">
        <f>'Input Volunteers'!A7459</f>
        <v>0</v>
      </c>
    </row>
    <row r="7457" spans="1:1" x14ac:dyDescent="0.25">
      <c r="A7457">
        <f>'Input Volunteers'!A7460</f>
        <v>0</v>
      </c>
    </row>
    <row r="7458" spans="1:1" x14ac:dyDescent="0.25">
      <c r="A7458">
        <f>'Input Volunteers'!A7461</f>
        <v>0</v>
      </c>
    </row>
    <row r="7459" spans="1:1" x14ac:dyDescent="0.25">
      <c r="A7459">
        <f>'Input Volunteers'!A7462</f>
        <v>0</v>
      </c>
    </row>
    <row r="7460" spans="1:1" x14ac:dyDescent="0.25">
      <c r="A7460">
        <f>'Input Volunteers'!A7463</f>
        <v>0</v>
      </c>
    </row>
    <row r="7461" spans="1:1" x14ac:dyDescent="0.25">
      <c r="A7461">
        <f>'Input Volunteers'!A7464</f>
        <v>0</v>
      </c>
    </row>
    <row r="7462" spans="1:1" x14ac:dyDescent="0.25">
      <c r="A7462">
        <f>'Input Volunteers'!A7465</f>
        <v>0</v>
      </c>
    </row>
    <row r="7463" spans="1:1" x14ac:dyDescent="0.25">
      <c r="A7463">
        <f>'Input Volunteers'!A7466</f>
        <v>0</v>
      </c>
    </row>
    <row r="7464" spans="1:1" x14ac:dyDescent="0.25">
      <c r="A7464">
        <f>'Input Volunteers'!A7467</f>
        <v>0</v>
      </c>
    </row>
    <row r="7465" spans="1:1" x14ac:dyDescent="0.25">
      <c r="A7465">
        <f>'Input Volunteers'!A7468</f>
        <v>0</v>
      </c>
    </row>
    <row r="7466" spans="1:1" x14ac:dyDescent="0.25">
      <c r="A7466">
        <f>'Input Volunteers'!A7469</f>
        <v>0</v>
      </c>
    </row>
    <row r="7467" spans="1:1" x14ac:dyDescent="0.25">
      <c r="A7467">
        <f>'Input Volunteers'!A7470</f>
        <v>0</v>
      </c>
    </row>
    <row r="7468" spans="1:1" x14ac:dyDescent="0.25">
      <c r="A7468">
        <f>'Input Volunteers'!A7471</f>
        <v>0</v>
      </c>
    </row>
    <row r="7469" spans="1:1" x14ac:dyDescent="0.25">
      <c r="A7469">
        <f>'Input Volunteers'!A7472</f>
        <v>0</v>
      </c>
    </row>
    <row r="7470" spans="1:1" x14ac:dyDescent="0.25">
      <c r="A7470">
        <f>'Input Volunteers'!A7473</f>
        <v>0</v>
      </c>
    </row>
    <row r="7471" spans="1:1" x14ac:dyDescent="0.25">
      <c r="A7471">
        <f>'Input Volunteers'!A7474</f>
        <v>0</v>
      </c>
    </row>
    <row r="7472" spans="1:1" x14ac:dyDescent="0.25">
      <c r="A7472">
        <f>'Input Volunteers'!A7475</f>
        <v>0</v>
      </c>
    </row>
    <row r="7473" spans="1:1" x14ac:dyDescent="0.25">
      <c r="A7473">
        <f>'Input Volunteers'!A7476</f>
        <v>0</v>
      </c>
    </row>
    <row r="7474" spans="1:1" x14ac:dyDescent="0.25">
      <c r="A7474">
        <f>'Input Volunteers'!A7477</f>
        <v>0</v>
      </c>
    </row>
    <row r="7475" spans="1:1" x14ac:dyDescent="0.25">
      <c r="A7475">
        <f>'Input Volunteers'!A7478</f>
        <v>0</v>
      </c>
    </row>
    <row r="7476" spans="1:1" x14ac:dyDescent="0.25">
      <c r="A7476">
        <f>'Input Volunteers'!A7479</f>
        <v>0</v>
      </c>
    </row>
    <row r="7477" spans="1:1" x14ac:dyDescent="0.25">
      <c r="A7477">
        <f>'Input Volunteers'!A7480</f>
        <v>0</v>
      </c>
    </row>
    <row r="7478" spans="1:1" x14ac:dyDescent="0.25">
      <c r="A7478">
        <f>'Input Volunteers'!A7481</f>
        <v>0</v>
      </c>
    </row>
    <row r="7479" spans="1:1" x14ac:dyDescent="0.25">
      <c r="A7479">
        <f>'Input Volunteers'!A7482</f>
        <v>0</v>
      </c>
    </row>
    <row r="7480" spans="1:1" x14ac:dyDescent="0.25">
      <c r="A7480">
        <f>'Input Volunteers'!A7483</f>
        <v>0</v>
      </c>
    </row>
    <row r="7481" spans="1:1" x14ac:dyDescent="0.25">
      <c r="A7481">
        <f>'Input Volunteers'!A7484</f>
        <v>0</v>
      </c>
    </row>
    <row r="7482" spans="1:1" x14ac:dyDescent="0.25">
      <c r="A7482">
        <f>'Input Volunteers'!A7485</f>
        <v>0</v>
      </c>
    </row>
    <row r="7483" spans="1:1" x14ac:dyDescent="0.25">
      <c r="A7483">
        <f>'Input Volunteers'!A7486</f>
        <v>0</v>
      </c>
    </row>
    <row r="7484" spans="1:1" x14ac:dyDescent="0.25">
      <c r="A7484">
        <f>'Input Volunteers'!A7487</f>
        <v>0</v>
      </c>
    </row>
    <row r="7485" spans="1:1" x14ac:dyDescent="0.25">
      <c r="A7485">
        <f>'Input Volunteers'!A7488</f>
        <v>0</v>
      </c>
    </row>
    <row r="7486" spans="1:1" x14ac:dyDescent="0.25">
      <c r="A7486">
        <f>'Input Volunteers'!A7489</f>
        <v>0</v>
      </c>
    </row>
    <row r="7487" spans="1:1" x14ac:dyDescent="0.25">
      <c r="A7487">
        <f>'Input Volunteers'!A7490</f>
        <v>0</v>
      </c>
    </row>
    <row r="7488" spans="1:1" x14ac:dyDescent="0.25">
      <c r="A7488">
        <f>'Input Volunteers'!A7491</f>
        <v>0</v>
      </c>
    </row>
    <row r="7489" spans="1:1" x14ac:dyDescent="0.25">
      <c r="A7489">
        <f>'Input Volunteers'!A7492</f>
        <v>0</v>
      </c>
    </row>
    <row r="7490" spans="1:1" x14ac:dyDescent="0.25">
      <c r="A7490">
        <f>'Input Volunteers'!A7493</f>
        <v>0</v>
      </c>
    </row>
    <row r="7491" spans="1:1" x14ac:dyDescent="0.25">
      <c r="A7491">
        <f>'Input Volunteers'!A7494</f>
        <v>0</v>
      </c>
    </row>
    <row r="7492" spans="1:1" x14ac:dyDescent="0.25">
      <c r="A7492">
        <f>'Input Volunteers'!A7495</f>
        <v>0</v>
      </c>
    </row>
    <row r="7493" spans="1:1" x14ac:dyDescent="0.25">
      <c r="A7493">
        <f>'Input Volunteers'!A7496</f>
        <v>0</v>
      </c>
    </row>
    <row r="7494" spans="1:1" x14ac:dyDescent="0.25">
      <c r="A7494">
        <f>'Input Volunteers'!A7497</f>
        <v>0</v>
      </c>
    </row>
    <row r="7495" spans="1:1" x14ac:dyDescent="0.25">
      <c r="A7495">
        <f>'Input Volunteers'!A7498</f>
        <v>0</v>
      </c>
    </row>
    <row r="7496" spans="1:1" x14ac:dyDescent="0.25">
      <c r="A7496">
        <f>'Input Volunteers'!A7499</f>
        <v>0</v>
      </c>
    </row>
    <row r="7497" spans="1:1" x14ac:dyDescent="0.25">
      <c r="A7497">
        <f>'Input Volunteers'!A7500</f>
        <v>0</v>
      </c>
    </row>
    <row r="7498" spans="1:1" x14ac:dyDescent="0.25">
      <c r="A7498">
        <f>'Input Volunteers'!A7501</f>
        <v>0</v>
      </c>
    </row>
    <row r="7499" spans="1:1" x14ac:dyDescent="0.25">
      <c r="A7499">
        <f>'Input Volunteers'!A7502</f>
        <v>0</v>
      </c>
    </row>
    <row r="7500" spans="1:1" x14ac:dyDescent="0.25">
      <c r="A7500">
        <f>'Input Volunteers'!A7503</f>
        <v>0</v>
      </c>
    </row>
    <row r="7501" spans="1:1" x14ac:dyDescent="0.25">
      <c r="A7501">
        <f>'Input Volunteers'!A7504</f>
        <v>0</v>
      </c>
    </row>
    <row r="7502" spans="1:1" x14ac:dyDescent="0.25">
      <c r="A7502">
        <f>'Input Volunteers'!A7505</f>
        <v>0</v>
      </c>
    </row>
    <row r="7503" spans="1:1" x14ac:dyDescent="0.25">
      <c r="A7503">
        <f>'Input Volunteers'!A7506</f>
        <v>0</v>
      </c>
    </row>
    <row r="7504" spans="1:1" x14ac:dyDescent="0.25">
      <c r="A7504">
        <f>'Input Volunteers'!A7507</f>
        <v>0</v>
      </c>
    </row>
    <row r="7505" spans="1:1" x14ac:dyDescent="0.25">
      <c r="A7505">
        <f>'Input Volunteers'!A7508</f>
        <v>0</v>
      </c>
    </row>
    <row r="7506" spans="1:1" x14ac:dyDescent="0.25">
      <c r="A7506">
        <f>'Input Volunteers'!A7509</f>
        <v>0</v>
      </c>
    </row>
    <row r="7507" spans="1:1" x14ac:dyDescent="0.25">
      <c r="A7507">
        <f>'Input Volunteers'!A7510</f>
        <v>0</v>
      </c>
    </row>
    <row r="7508" spans="1:1" x14ac:dyDescent="0.25">
      <c r="A7508">
        <f>'Input Volunteers'!A7511</f>
        <v>0</v>
      </c>
    </row>
    <row r="7509" spans="1:1" x14ac:dyDescent="0.25">
      <c r="A7509">
        <f>'Input Volunteers'!A7512</f>
        <v>0</v>
      </c>
    </row>
    <row r="7510" spans="1:1" x14ac:dyDescent="0.25">
      <c r="A7510">
        <f>'Input Volunteers'!A7513</f>
        <v>0</v>
      </c>
    </row>
    <row r="7511" spans="1:1" x14ac:dyDescent="0.25">
      <c r="A7511">
        <f>'Input Volunteers'!A7514</f>
        <v>0</v>
      </c>
    </row>
    <row r="7512" spans="1:1" x14ac:dyDescent="0.25">
      <c r="A7512">
        <f>'Input Volunteers'!A7515</f>
        <v>0</v>
      </c>
    </row>
    <row r="7513" spans="1:1" x14ac:dyDescent="0.25">
      <c r="A7513">
        <f>'Input Volunteers'!A7516</f>
        <v>0</v>
      </c>
    </row>
    <row r="7514" spans="1:1" x14ac:dyDescent="0.25">
      <c r="A7514">
        <f>'Input Volunteers'!A7517</f>
        <v>0</v>
      </c>
    </row>
    <row r="7515" spans="1:1" x14ac:dyDescent="0.25">
      <c r="A7515">
        <f>'Input Volunteers'!A7518</f>
        <v>0</v>
      </c>
    </row>
    <row r="7516" spans="1:1" x14ac:dyDescent="0.25">
      <c r="A7516">
        <f>'Input Volunteers'!A7519</f>
        <v>0</v>
      </c>
    </row>
    <row r="7517" spans="1:1" x14ac:dyDescent="0.25">
      <c r="A7517">
        <f>'Input Volunteers'!A7520</f>
        <v>0</v>
      </c>
    </row>
    <row r="7518" spans="1:1" x14ac:dyDescent="0.25">
      <c r="A7518">
        <f>'Input Volunteers'!A7521</f>
        <v>0</v>
      </c>
    </row>
    <row r="7519" spans="1:1" x14ac:dyDescent="0.25">
      <c r="A7519">
        <f>'Input Volunteers'!A7522</f>
        <v>0</v>
      </c>
    </row>
    <row r="7520" spans="1:1" x14ac:dyDescent="0.25">
      <c r="A7520">
        <f>'Input Volunteers'!A7523</f>
        <v>0</v>
      </c>
    </row>
    <row r="7521" spans="1:1" x14ac:dyDescent="0.25">
      <c r="A7521">
        <f>'Input Volunteers'!A7524</f>
        <v>0</v>
      </c>
    </row>
    <row r="7522" spans="1:1" x14ac:dyDescent="0.25">
      <c r="A7522">
        <f>'Input Volunteers'!A7525</f>
        <v>0</v>
      </c>
    </row>
    <row r="7523" spans="1:1" x14ac:dyDescent="0.25">
      <c r="A7523">
        <f>'Input Volunteers'!A7526</f>
        <v>0</v>
      </c>
    </row>
    <row r="7524" spans="1:1" x14ac:dyDescent="0.25">
      <c r="A7524">
        <f>'Input Volunteers'!A7527</f>
        <v>0</v>
      </c>
    </row>
    <row r="7525" spans="1:1" x14ac:dyDescent="0.25">
      <c r="A7525">
        <f>'Input Volunteers'!A7528</f>
        <v>0</v>
      </c>
    </row>
    <row r="7526" spans="1:1" x14ac:dyDescent="0.25">
      <c r="A7526">
        <f>'Input Volunteers'!A7529</f>
        <v>0</v>
      </c>
    </row>
    <row r="7527" spans="1:1" x14ac:dyDescent="0.25">
      <c r="A7527">
        <f>'Input Volunteers'!A7530</f>
        <v>0</v>
      </c>
    </row>
    <row r="7528" spans="1:1" x14ac:dyDescent="0.25">
      <c r="A7528">
        <f>'Input Volunteers'!A7531</f>
        <v>0</v>
      </c>
    </row>
    <row r="7529" spans="1:1" x14ac:dyDescent="0.25">
      <c r="A7529">
        <f>'Input Volunteers'!A7532</f>
        <v>0</v>
      </c>
    </row>
    <row r="7530" spans="1:1" x14ac:dyDescent="0.25">
      <c r="A7530">
        <f>'Input Volunteers'!A7533</f>
        <v>0</v>
      </c>
    </row>
    <row r="7531" spans="1:1" x14ac:dyDescent="0.25">
      <c r="A7531">
        <f>'Input Volunteers'!A7534</f>
        <v>0</v>
      </c>
    </row>
    <row r="7532" spans="1:1" x14ac:dyDescent="0.25">
      <c r="A7532">
        <f>'Input Volunteers'!A7535</f>
        <v>0</v>
      </c>
    </row>
    <row r="7533" spans="1:1" x14ac:dyDescent="0.25">
      <c r="A7533">
        <f>'Input Volunteers'!A7536</f>
        <v>0</v>
      </c>
    </row>
    <row r="7534" spans="1:1" x14ac:dyDescent="0.25">
      <c r="A7534">
        <f>'Input Volunteers'!A7537</f>
        <v>0</v>
      </c>
    </row>
    <row r="7535" spans="1:1" x14ac:dyDescent="0.25">
      <c r="A7535">
        <f>'Input Volunteers'!A7538</f>
        <v>0</v>
      </c>
    </row>
    <row r="7536" spans="1:1" x14ac:dyDescent="0.25">
      <c r="A7536">
        <f>'Input Volunteers'!A7539</f>
        <v>0</v>
      </c>
    </row>
    <row r="7537" spans="1:1" x14ac:dyDescent="0.25">
      <c r="A7537">
        <f>'Input Volunteers'!A7540</f>
        <v>0</v>
      </c>
    </row>
    <row r="7538" spans="1:1" x14ac:dyDescent="0.25">
      <c r="A7538">
        <f>'Input Volunteers'!A7541</f>
        <v>0</v>
      </c>
    </row>
    <row r="7539" spans="1:1" x14ac:dyDescent="0.25">
      <c r="A7539">
        <f>'Input Volunteers'!A7542</f>
        <v>0</v>
      </c>
    </row>
    <row r="7540" spans="1:1" x14ac:dyDescent="0.25">
      <c r="A7540">
        <f>'Input Volunteers'!A7543</f>
        <v>0</v>
      </c>
    </row>
    <row r="7541" spans="1:1" x14ac:dyDescent="0.25">
      <c r="A7541">
        <f>'Input Volunteers'!A7544</f>
        <v>0</v>
      </c>
    </row>
    <row r="7542" spans="1:1" x14ac:dyDescent="0.25">
      <c r="A7542">
        <f>'Input Volunteers'!A7545</f>
        <v>0</v>
      </c>
    </row>
    <row r="7543" spans="1:1" x14ac:dyDescent="0.25">
      <c r="A7543">
        <f>'Input Volunteers'!A7546</f>
        <v>0</v>
      </c>
    </row>
    <row r="7544" spans="1:1" x14ac:dyDescent="0.25">
      <c r="A7544">
        <f>'Input Volunteers'!A7547</f>
        <v>0</v>
      </c>
    </row>
    <row r="7545" spans="1:1" x14ac:dyDescent="0.25">
      <c r="A7545">
        <f>'Input Volunteers'!A7548</f>
        <v>0</v>
      </c>
    </row>
    <row r="7546" spans="1:1" x14ac:dyDescent="0.25">
      <c r="A7546">
        <f>'Input Volunteers'!A7549</f>
        <v>0</v>
      </c>
    </row>
    <row r="7547" spans="1:1" x14ac:dyDescent="0.25">
      <c r="A7547">
        <f>'Input Volunteers'!A7550</f>
        <v>0</v>
      </c>
    </row>
    <row r="7548" spans="1:1" x14ac:dyDescent="0.25">
      <c r="A7548">
        <f>'Input Volunteers'!A7551</f>
        <v>0</v>
      </c>
    </row>
    <row r="7549" spans="1:1" x14ac:dyDescent="0.25">
      <c r="A7549">
        <f>'Input Volunteers'!A7552</f>
        <v>0</v>
      </c>
    </row>
    <row r="7550" spans="1:1" x14ac:dyDescent="0.25">
      <c r="A7550">
        <f>'Input Volunteers'!A7553</f>
        <v>0</v>
      </c>
    </row>
    <row r="7551" spans="1:1" x14ac:dyDescent="0.25">
      <c r="A7551">
        <f>'Input Volunteers'!A7554</f>
        <v>0</v>
      </c>
    </row>
    <row r="7552" spans="1:1" x14ac:dyDescent="0.25">
      <c r="A7552">
        <f>'Input Volunteers'!A7555</f>
        <v>0</v>
      </c>
    </row>
    <row r="7553" spans="1:1" x14ac:dyDescent="0.25">
      <c r="A7553">
        <f>'Input Volunteers'!A7556</f>
        <v>0</v>
      </c>
    </row>
    <row r="7554" spans="1:1" x14ac:dyDescent="0.25">
      <c r="A7554">
        <f>'Input Volunteers'!A7557</f>
        <v>0</v>
      </c>
    </row>
    <row r="7555" spans="1:1" x14ac:dyDescent="0.25">
      <c r="A7555">
        <f>'Input Volunteers'!A7558</f>
        <v>0</v>
      </c>
    </row>
    <row r="7556" spans="1:1" x14ac:dyDescent="0.25">
      <c r="A7556">
        <f>'Input Volunteers'!A7559</f>
        <v>0</v>
      </c>
    </row>
    <row r="7557" spans="1:1" x14ac:dyDescent="0.25">
      <c r="A7557">
        <f>'Input Volunteers'!A7560</f>
        <v>0</v>
      </c>
    </row>
    <row r="7558" spans="1:1" x14ac:dyDescent="0.25">
      <c r="A7558">
        <f>'Input Volunteers'!A7561</f>
        <v>0</v>
      </c>
    </row>
    <row r="7559" spans="1:1" x14ac:dyDescent="0.25">
      <c r="A7559">
        <f>'Input Volunteers'!A7562</f>
        <v>0</v>
      </c>
    </row>
    <row r="7560" spans="1:1" x14ac:dyDescent="0.25">
      <c r="A7560">
        <f>'Input Volunteers'!A7563</f>
        <v>0</v>
      </c>
    </row>
    <row r="7561" spans="1:1" x14ac:dyDescent="0.25">
      <c r="A7561">
        <f>'Input Volunteers'!A7564</f>
        <v>0</v>
      </c>
    </row>
    <row r="7562" spans="1:1" x14ac:dyDescent="0.25">
      <c r="A7562">
        <f>'Input Volunteers'!A7565</f>
        <v>0</v>
      </c>
    </row>
    <row r="7563" spans="1:1" x14ac:dyDescent="0.25">
      <c r="A7563">
        <f>'Input Volunteers'!A7566</f>
        <v>0</v>
      </c>
    </row>
    <row r="7564" spans="1:1" x14ac:dyDescent="0.25">
      <c r="A7564">
        <f>'Input Volunteers'!A7567</f>
        <v>0</v>
      </c>
    </row>
    <row r="7565" spans="1:1" x14ac:dyDescent="0.25">
      <c r="A7565">
        <f>'Input Volunteers'!A7568</f>
        <v>0</v>
      </c>
    </row>
    <row r="7566" spans="1:1" x14ac:dyDescent="0.25">
      <c r="A7566">
        <f>'Input Volunteers'!A7569</f>
        <v>0</v>
      </c>
    </row>
    <row r="7567" spans="1:1" x14ac:dyDescent="0.25">
      <c r="A7567">
        <f>'Input Volunteers'!A7570</f>
        <v>0</v>
      </c>
    </row>
    <row r="7568" spans="1:1" x14ac:dyDescent="0.25">
      <c r="A7568">
        <f>'Input Volunteers'!A7571</f>
        <v>0</v>
      </c>
    </row>
    <row r="7569" spans="1:1" x14ac:dyDescent="0.25">
      <c r="A7569">
        <f>'Input Volunteers'!A7572</f>
        <v>0</v>
      </c>
    </row>
    <row r="7570" spans="1:1" x14ac:dyDescent="0.25">
      <c r="A7570">
        <f>'Input Volunteers'!A7573</f>
        <v>0</v>
      </c>
    </row>
    <row r="7571" spans="1:1" x14ac:dyDescent="0.25">
      <c r="A7571">
        <f>'Input Volunteers'!A7574</f>
        <v>0</v>
      </c>
    </row>
    <row r="7572" spans="1:1" x14ac:dyDescent="0.25">
      <c r="A7572">
        <f>'Input Volunteers'!A7575</f>
        <v>0</v>
      </c>
    </row>
    <row r="7573" spans="1:1" x14ac:dyDescent="0.25">
      <c r="A7573">
        <f>'Input Volunteers'!A7576</f>
        <v>0</v>
      </c>
    </row>
    <row r="7574" spans="1:1" x14ac:dyDescent="0.25">
      <c r="A7574">
        <f>'Input Volunteers'!A7577</f>
        <v>0</v>
      </c>
    </row>
    <row r="7575" spans="1:1" x14ac:dyDescent="0.25">
      <c r="A7575">
        <f>'Input Volunteers'!A7578</f>
        <v>0</v>
      </c>
    </row>
    <row r="7576" spans="1:1" x14ac:dyDescent="0.25">
      <c r="A7576">
        <f>'Input Volunteers'!A7579</f>
        <v>0</v>
      </c>
    </row>
    <row r="7577" spans="1:1" x14ac:dyDescent="0.25">
      <c r="A7577">
        <f>'Input Volunteers'!A7580</f>
        <v>0</v>
      </c>
    </row>
    <row r="7578" spans="1:1" x14ac:dyDescent="0.25">
      <c r="A7578">
        <f>'Input Volunteers'!A7581</f>
        <v>0</v>
      </c>
    </row>
    <row r="7579" spans="1:1" x14ac:dyDescent="0.25">
      <c r="A7579">
        <f>'Input Volunteers'!A7582</f>
        <v>0</v>
      </c>
    </row>
    <row r="7580" spans="1:1" x14ac:dyDescent="0.25">
      <c r="A7580">
        <f>'Input Volunteers'!A7583</f>
        <v>0</v>
      </c>
    </row>
    <row r="7581" spans="1:1" x14ac:dyDescent="0.25">
      <c r="A7581">
        <f>'Input Volunteers'!A7584</f>
        <v>0</v>
      </c>
    </row>
    <row r="7582" spans="1:1" x14ac:dyDescent="0.25">
      <c r="A7582">
        <f>'Input Volunteers'!A7585</f>
        <v>0</v>
      </c>
    </row>
    <row r="7583" spans="1:1" x14ac:dyDescent="0.25">
      <c r="A7583">
        <f>'Input Volunteers'!A7586</f>
        <v>0</v>
      </c>
    </row>
    <row r="7584" spans="1:1" x14ac:dyDescent="0.25">
      <c r="A7584">
        <f>'Input Volunteers'!A7587</f>
        <v>0</v>
      </c>
    </row>
    <row r="7585" spans="1:1" x14ac:dyDescent="0.25">
      <c r="A7585">
        <f>'Input Volunteers'!A7588</f>
        <v>0</v>
      </c>
    </row>
    <row r="7586" spans="1:1" x14ac:dyDescent="0.25">
      <c r="A7586">
        <f>'Input Volunteers'!A7589</f>
        <v>0</v>
      </c>
    </row>
    <row r="7587" spans="1:1" x14ac:dyDescent="0.25">
      <c r="A7587">
        <f>'Input Volunteers'!A7590</f>
        <v>0</v>
      </c>
    </row>
    <row r="7588" spans="1:1" x14ac:dyDescent="0.25">
      <c r="A7588">
        <f>'Input Volunteers'!A7591</f>
        <v>0</v>
      </c>
    </row>
    <row r="7589" spans="1:1" x14ac:dyDescent="0.25">
      <c r="A7589">
        <f>'Input Volunteers'!A7592</f>
        <v>0</v>
      </c>
    </row>
    <row r="7590" spans="1:1" x14ac:dyDescent="0.25">
      <c r="A7590">
        <f>'Input Volunteers'!A7593</f>
        <v>0</v>
      </c>
    </row>
    <row r="7591" spans="1:1" x14ac:dyDescent="0.25">
      <c r="A7591">
        <f>'Input Volunteers'!A7594</f>
        <v>0</v>
      </c>
    </row>
    <row r="7592" spans="1:1" x14ac:dyDescent="0.25">
      <c r="A7592">
        <f>'Input Volunteers'!A7595</f>
        <v>0</v>
      </c>
    </row>
    <row r="7593" spans="1:1" x14ac:dyDescent="0.25">
      <c r="A7593">
        <f>'Input Volunteers'!A7596</f>
        <v>0</v>
      </c>
    </row>
    <row r="7594" spans="1:1" x14ac:dyDescent="0.25">
      <c r="A7594">
        <f>'Input Volunteers'!A7597</f>
        <v>0</v>
      </c>
    </row>
    <row r="7595" spans="1:1" x14ac:dyDescent="0.25">
      <c r="A7595">
        <f>'Input Volunteers'!A7598</f>
        <v>0</v>
      </c>
    </row>
    <row r="7596" spans="1:1" x14ac:dyDescent="0.25">
      <c r="A7596">
        <f>'Input Volunteers'!A7599</f>
        <v>0</v>
      </c>
    </row>
    <row r="7597" spans="1:1" x14ac:dyDescent="0.25">
      <c r="A7597">
        <f>'Input Volunteers'!A7600</f>
        <v>0</v>
      </c>
    </row>
    <row r="7598" spans="1:1" x14ac:dyDescent="0.25">
      <c r="A7598">
        <f>'Input Volunteers'!A7601</f>
        <v>0</v>
      </c>
    </row>
    <row r="7599" spans="1:1" x14ac:dyDescent="0.25">
      <c r="A7599">
        <f>'Input Volunteers'!A7602</f>
        <v>0</v>
      </c>
    </row>
    <row r="7600" spans="1:1" x14ac:dyDescent="0.25">
      <c r="A7600">
        <f>'Input Volunteers'!A7603</f>
        <v>0</v>
      </c>
    </row>
    <row r="7601" spans="1:1" x14ac:dyDescent="0.25">
      <c r="A7601">
        <f>'Input Volunteers'!A7604</f>
        <v>0</v>
      </c>
    </row>
    <row r="7602" spans="1:1" x14ac:dyDescent="0.25">
      <c r="A7602">
        <f>'Input Volunteers'!A7605</f>
        <v>0</v>
      </c>
    </row>
    <row r="7603" spans="1:1" x14ac:dyDescent="0.25">
      <c r="A7603">
        <f>'Input Volunteers'!A7606</f>
        <v>0</v>
      </c>
    </row>
    <row r="7604" spans="1:1" x14ac:dyDescent="0.25">
      <c r="A7604">
        <f>'Input Volunteers'!A7607</f>
        <v>0</v>
      </c>
    </row>
    <row r="7605" spans="1:1" x14ac:dyDescent="0.25">
      <c r="A7605">
        <f>'Input Volunteers'!A7608</f>
        <v>0</v>
      </c>
    </row>
    <row r="7606" spans="1:1" x14ac:dyDescent="0.25">
      <c r="A7606">
        <f>'Input Volunteers'!A7609</f>
        <v>0</v>
      </c>
    </row>
    <row r="7607" spans="1:1" x14ac:dyDescent="0.25">
      <c r="A7607">
        <f>'Input Volunteers'!A7610</f>
        <v>0</v>
      </c>
    </row>
    <row r="7608" spans="1:1" x14ac:dyDescent="0.25">
      <c r="A7608">
        <f>'Input Volunteers'!A7611</f>
        <v>0</v>
      </c>
    </row>
    <row r="7609" spans="1:1" x14ac:dyDescent="0.25">
      <c r="A7609">
        <f>'Input Volunteers'!A7612</f>
        <v>0</v>
      </c>
    </row>
    <row r="7610" spans="1:1" x14ac:dyDescent="0.25">
      <c r="A7610">
        <f>'Input Volunteers'!A7613</f>
        <v>0</v>
      </c>
    </row>
    <row r="7611" spans="1:1" x14ac:dyDescent="0.25">
      <c r="A7611">
        <f>'Input Volunteers'!A7614</f>
        <v>0</v>
      </c>
    </row>
    <row r="7612" spans="1:1" x14ac:dyDescent="0.25">
      <c r="A7612">
        <f>'Input Volunteers'!A7615</f>
        <v>0</v>
      </c>
    </row>
    <row r="7613" spans="1:1" x14ac:dyDescent="0.25">
      <c r="A7613">
        <f>'Input Volunteers'!A7616</f>
        <v>0</v>
      </c>
    </row>
    <row r="7614" spans="1:1" x14ac:dyDescent="0.25">
      <c r="A7614">
        <f>'Input Volunteers'!A7617</f>
        <v>0</v>
      </c>
    </row>
    <row r="7615" spans="1:1" x14ac:dyDescent="0.25">
      <c r="A7615">
        <f>'Input Volunteers'!A7618</f>
        <v>0</v>
      </c>
    </row>
    <row r="7616" spans="1:1" x14ac:dyDescent="0.25">
      <c r="A7616">
        <f>'Input Volunteers'!A7619</f>
        <v>0</v>
      </c>
    </row>
    <row r="7617" spans="1:1" x14ac:dyDescent="0.25">
      <c r="A7617">
        <f>'Input Volunteers'!A7620</f>
        <v>0</v>
      </c>
    </row>
    <row r="7618" spans="1:1" x14ac:dyDescent="0.25">
      <c r="A7618">
        <f>'Input Volunteers'!A7621</f>
        <v>0</v>
      </c>
    </row>
    <row r="7619" spans="1:1" x14ac:dyDescent="0.25">
      <c r="A7619">
        <f>'Input Volunteers'!A7622</f>
        <v>0</v>
      </c>
    </row>
    <row r="7620" spans="1:1" x14ac:dyDescent="0.25">
      <c r="A7620">
        <f>'Input Volunteers'!A7623</f>
        <v>0</v>
      </c>
    </row>
    <row r="7621" spans="1:1" x14ac:dyDescent="0.25">
      <c r="A7621">
        <f>'Input Volunteers'!A7624</f>
        <v>0</v>
      </c>
    </row>
    <row r="7622" spans="1:1" x14ac:dyDescent="0.25">
      <c r="A7622">
        <f>'Input Volunteers'!A7625</f>
        <v>0</v>
      </c>
    </row>
    <row r="7623" spans="1:1" x14ac:dyDescent="0.25">
      <c r="A7623">
        <f>'Input Volunteers'!A7626</f>
        <v>0</v>
      </c>
    </row>
    <row r="7624" spans="1:1" x14ac:dyDescent="0.25">
      <c r="A7624">
        <f>'Input Volunteers'!A7627</f>
        <v>0</v>
      </c>
    </row>
    <row r="7625" spans="1:1" x14ac:dyDescent="0.25">
      <c r="A7625">
        <f>'Input Volunteers'!A7628</f>
        <v>0</v>
      </c>
    </row>
    <row r="7626" spans="1:1" x14ac:dyDescent="0.25">
      <c r="A7626">
        <f>'Input Volunteers'!A7629</f>
        <v>0</v>
      </c>
    </row>
    <row r="7627" spans="1:1" x14ac:dyDescent="0.25">
      <c r="A7627">
        <f>'Input Volunteers'!A7630</f>
        <v>0</v>
      </c>
    </row>
    <row r="7628" spans="1:1" x14ac:dyDescent="0.25">
      <c r="A7628">
        <f>'Input Volunteers'!A7631</f>
        <v>0</v>
      </c>
    </row>
    <row r="7629" spans="1:1" x14ac:dyDescent="0.25">
      <c r="A7629">
        <f>'Input Volunteers'!A7632</f>
        <v>0</v>
      </c>
    </row>
    <row r="7630" spans="1:1" x14ac:dyDescent="0.25">
      <c r="A7630">
        <f>'Input Volunteers'!A7633</f>
        <v>0</v>
      </c>
    </row>
    <row r="7631" spans="1:1" x14ac:dyDescent="0.25">
      <c r="A7631">
        <f>'Input Volunteers'!A7634</f>
        <v>0</v>
      </c>
    </row>
    <row r="7632" spans="1:1" x14ac:dyDescent="0.25">
      <c r="A7632">
        <f>'Input Volunteers'!A7635</f>
        <v>0</v>
      </c>
    </row>
    <row r="7633" spans="1:1" x14ac:dyDescent="0.25">
      <c r="A7633">
        <f>'Input Volunteers'!A7636</f>
        <v>0</v>
      </c>
    </row>
    <row r="7634" spans="1:1" x14ac:dyDescent="0.25">
      <c r="A7634">
        <f>'Input Volunteers'!A7637</f>
        <v>0</v>
      </c>
    </row>
    <row r="7635" spans="1:1" x14ac:dyDescent="0.25">
      <c r="A7635">
        <f>'Input Volunteers'!A7638</f>
        <v>0</v>
      </c>
    </row>
    <row r="7636" spans="1:1" x14ac:dyDescent="0.25">
      <c r="A7636">
        <f>'Input Volunteers'!A7639</f>
        <v>0</v>
      </c>
    </row>
    <row r="7637" spans="1:1" x14ac:dyDescent="0.25">
      <c r="A7637">
        <f>'Input Volunteers'!A7640</f>
        <v>0</v>
      </c>
    </row>
    <row r="7638" spans="1:1" x14ac:dyDescent="0.25">
      <c r="A7638">
        <f>'Input Volunteers'!A7641</f>
        <v>0</v>
      </c>
    </row>
    <row r="7639" spans="1:1" x14ac:dyDescent="0.25">
      <c r="A7639">
        <f>'Input Volunteers'!A7642</f>
        <v>0</v>
      </c>
    </row>
    <row r="7640" spans="1:1" x14ac:dyDescent="0.25">
      <c r="A7640">
        <f>'Input Volunteers'!A7643</f>
        <v>0</v>
      </c>
    </row>
    <row r="7641" spans="1:1" x14ac:dyDescent="0.25">
      <c r="A7641">
        <f>'Input Volunteers'!A7644</f>
        <v>0</v>
      </c>
    </row>
    <row r="7642" spans="1:1" x14ac:dyDescent="0.25">
      <c r="A7642">
        <f>'Input Volunteers'!A7645</f>
        <v>0</v>
      </c>
    </row>
    <row r="7643" spans="1:1" x14ac:dyDescent="0.25">
      <c r="A7643">
        <f>'Input Volunteers'!A7646</f>
        <v>0</v>
      </c>
    </row>
    <row r="7644" spans="1:1" x14ac:dyDescent="0.25">
      <c r="A7644">
        <f>'Input Volunteers'!A7647</f>
        <v>0</v>
      </c>
    </row>
    <row r="7645" spans="1:1" x14ac:dyDescent="0.25">
      <c r="A7645">
        <f>'Input Volunteers'!A7648</f>
        <v>0</v>
      </c>
    </row>
    <row r="7646" spans="1:1" x14ac:dyDescent="0.25">
      <c r="A7646">
        <f>'Input Volunteers'!A7649</f>
        <v>0</v>
      </c>
    </row>
    <row r="7647" spans="1:1" x14ac:dyDescent="0.25">
      <c r="A7647">
        <f>'Input Volunteers'!A7650</f>
        <v>0</v>
      </c>
    </row>
    <row r="7648" spans="1:1" x14ac:dyDescent="0.25">
      <c r="A7648">
        <f>'Input Volunteers'!A7651</f>
        <v>0</v>
      </c>
    </row>
    <row r="7649" spans="1:1" x14ac:dyDescent="0.25">
      <c r="A7649">
        <f>'Input Volunteers'!A7652</f>
        <v>0</v>
      </c>
    </row>
    <row r="7650" spans="1:1" x14ac:dyDescent="0.25">
      <c r="A7650">
        <f>'Input Volunteers'!A7653</f>
        <v>0</v>
      </c>
    </row>
    <row r="7651" spans="1:1" x14ac:dyDescent="0.25">
      <c r="A7651">
        <f>'Input Volunteers'!A7654</f>
        <v>0</v>
      </c>
    </row>
    <row r="7652" spans="1:1" x14ac:dyDescent="0.25">
      <c r="A7652">
        <f>'Input Volunteers'!A7655</f>
        <v>0</v>
      </c>
    </row>
    <row r="7653" spans="1:1" x14ac:dyDescent="0.25">
      <c r="A7653">
        <f>'Input Volunteers'!A7656</f>
        <v>0</v>
      </c>
    </row>
    <row r="7654" spans="1:1" x14ac:dyDescent="0.25">
      <c r="A7654">
        <f>'Input Volunteers'!A7657</f>
        <v>0</v>
      </c>
    </row>
    <row r="7655" spans="1:1" x14ac:dyDescent="0.25">
      <c r="A7655">
        <f>'Input Volunteers'!A7658</f>
        <v>0</v>
      </c>
    </row>
    <row r="7656" spans="1:1" x14ac:dyDescent="0.25">
      <c r="A7656">
        <f>'Input Volunteers'!A7659</f>
        <v>0</v>
      </c>
    </row>
    <row r="7657" spans="1:1" x14ac:dyDescent="0.25">
      <c r="A7657">
        <f>'Input Volunteers'!A7660</f>
        <v>0</v>
      </c>
    </row>
    <row r="7658" spans="1:1" x14ac:dyDescent="0.25">
      <c r="A7658">
        <f>'Input Volunteers'!A7661</f>
        <v>0</v>
      </c>
    </row>
    <row r="7659" spans="1:1" x14ac:dyDescent="0.25">
      <c r="A7659">
        <f>'Input Volunteers'!A7662</f>
        <v>0</v>
      </c>
    </row>
    <row r="7660" spans="1:1" x14ac:dyDescent="0.25">
      <c r="A7660">
        <f>'Input Volunteers'!A7663</f>
        <v>0</v>
      </c>
    </row>
    <row r="7661" spans="1:1" x14ac:dyDescent="0.25">
      <c r="A7661">
        <f>'Input Volunteers'!A7664</f>
        <v>0</v>
      </c>
    </row>
    <row r="7662" spans="1:1" x14ac:dyDescent="0.25">
      <c r="A7662">
        <f>'Input Volunteers'!A7665</f>
        <v>0</v>
      </c>
    </row>
    <row r="7663" spans="1:1" x14ac:dyDescent="0.25">
      <c r="A7663">
        <f>'Input Volunteers'!A7666</f>
        <v>0</v>
      </c>
    </row>
    <row r="7664" spans="1:1" x14ac:dyDescent="0.25">
      <c r="A7664">
        <f>'Input Volunteers'!A7667</f>
        <v>0</v>
      </c>
    </row>
    <row r="7665" spans="1:1" x14ac:dyDescent="0.25">
      <c r="A7665">
        <f>'Input Volunteers'!A7668</f>
        <v>0</v>
      </c>
    </row>
    <row r="7666" spans="1:1" x14ac:dyDescent="0.25">
      <c r="A7666">
        <f>'Input Volunteers'!A7669</f>
        <v>0</v>
      </c>
    </row>
    <row r="7667" spans="1:1" x14ac:dyDescent="0.25">
      <c r="A7667">
        <f>'Input Volunteers'!A7670</f>
        <v>0</v>
      </c>
    </row>
    <row r="7668" spans="1:1" x14ac:dyDescent="0.25">
      <c r="A7668">
        <f>'Input Volunteers'!A7671</f>
        <v>0</v>
      </c>
    </row>
    <row r="7669" spans="1:1" x14ac:dyDescent="0.25">
      <c r="A7669">
        <f>'Input Volunteers'!A7672</f>
        <v>0</v>
      </c>
    </row>
    <row r="7670" spans="1:1" x14ac:dyDescent="0.25">
      <c r="A7670">
        <f>'Input Volunteers'!A7673</f>
        <v>0</v>
      </c>
    </row>
    <row r="7671" spans="1:1" x14ac:dyDescent="0.25">
      <c r="A7671">
        <f>'Input Volunteers'!A7674</f>
        <v>0</v>
      </c>
    </row>
    <row r="7672" spans="1:1" x14ac:dyDescent="0.25">
      <c r="A7672">
        <f>'Input Volunteers'!A7675</f>
        <v>0</v>
      </c>
    </row>
    <row r="7673" spans="1:1" x14ac:dyDescent="0.25">
      <c r="A7673">
        <f>'Input Volunteers'!A7676</f>
        <v>0</v>
      </c>
    </row>
    <row r="7674" spans="1:1" x14ac:dyDescent="0.25">
      <c r="A7674">
        <f>'Input Volunteers'!A7677</f>
        <v>0</v>
      </c>
    </row>
    <row r="7675" spans="1:1" x14ac:dyDescent="0.25">
      <c r="A7675">
        <f>'Input Volunteers'!A7678</f>
        <v>0</v>
      </c>
    </row>
    <row r="7676" spans="1:1" x14ac:dyDescent="0.25">
      <c r="A7676">
        <f>'Input Volunteers'!A7679</f>
        <v>0</v>
      </c>
    </row>
    <row r="7677" spans="1:1" x14ac:dyDescent="0.25">
      <c r="A7677">
        <f>'Input Volunteers'!A7680</f>
        <v>0</v>
      </c>
    </row>
    <row r="7678" spans="1:1" x14ac:dyDescent="0.25">
      <c r="A7678">
        <f>'Input Volunteers'!A7681</f>
        <v>0</v>
      </c>
    </row>
    <row r="7679" spans="1:1" x14ac:dyDescent="0.25">
      <c r="A7679">
        <f>'Input Volunteers'!A7682</f>
        <v>0</v>
      </c>
    </row>
    <row r="7680" spans="1:1" x14ac:dyDescent="0.25">
      <c r="A7680">
        <f>'Input Volunteers'!A7683</f>
        <v>0</v>
      </c>
    </row>
    <row r="7681" spans="1:1" x14ac:dyDescent="0.25">
      <c r="A7681">
        <f>'Input Volunteers'!A7684</f>
        <v>0</v>
      </c>
    </row>
    <row r="7682" spans="1:1" x14ac:dyDescent="0.25">
      <c r="A7682">
        <f>'Input Volunteers'!A7685</f>
        <v>0</v>
      </c>
    </row>
    <row r="7683" spans="1:1" x14ac:dyDescent="0.25">
      <c r="A7683">
        <f>'Input Volunteers'!A7686</f>
        <v>0</v>
      </c>
    </row>
    <row r="7684" spans="1:1" x14ac:dyDescent="0.25">
      <c r="A7684">
        <f>'Input Volunteers'!A7687</f>
        <v>0</v>
      </c>
    </row>
    <row r="7685" spans="1:1" x14ac:dyDescent="0.25">
      <c r="A7685">
        <f>'Input Volunteers'!A7688</f>
        <v>0</v>
      </c>
    </row>
    <row r="7686" spans="1:1" x14ac:dyDescent="0.25">
      <c r="A7686">
        <f>'Input Volunteers'!A7689</f>
        <v>0</v>
      </c>
    </row>
    <row r="7687" spans="1:1" x14ac:dyDescent="0.25">
      <c r="A7687">
        <f>'Input Volunteers'!A7690</f>
        <v>0</v>
      </c>
    </row>
    <row r="7688" spans="1:1" x14ac:dyDescent="0.25">
      <c r="A7688">
        <f>'Input Volunteers'!A7691</f>
        <v>0</v>
      </c>
    </row>
    <row r="7689" spans="1:1" x14ac:dyDescent="0.25">
      <c r="A7689">
        <f>'Input Volunteers'!A7692</f>
        <v>0</v>
      </c>
    </row>
    <row r="7690" spans="1:1" x14ac:dyDescent="0.25">
      <c r="A7690">
        <f>'Input Volunteers'!A7693</f>
        <v>0</v>
      </c>
    </row>
    <row r="7691" spans="1:1" x14ac:dyDescent="0.25">
      <c r="A7691">
        <f>'Input Volunteers'!A7694</f>
        <v>0</v>
      </c>
    </row>
    <row r="7692" spans="1:1" x14ac:dyDescent="0.25">
      <c r="A7692">
        <f>'Input Volunteers'!A7695</f>
        <v>0</v>
      </c>
    </row>
    <row r="7693" spans="1:1" x14ac:dyDescent="0.25">
      <c r="A7693">
        <f>'Input Volunteers'!A7696</f>
        <v>0</v>
      </c>
    </row>
    <row r="7694" spans="1:1" x14ac:dyDescent="0.25">
      <c r="A7694">
        <f>'Input Volunteers'!A7697</f>
        <v>0</v>
      </c>
    </row>
    <row r="7695" spans="1:1" x14ac:dyDescent="0.25">
      <c r="A7695">
        <f>'Input Volunteers'!A7698</f>
        <v>0</v>
      </c>
    </row>
    <row r="7696" spans="1:1" x14ac:dyDescent="0.25">
      <c r="A7696">
        <f>'Input Volunteers'!A7699</f>
        <v>0</v>
      </c>
    </row>
    <row r="7697" spans="1:1" x14ac:dyDescent="0.25">
      <c r="A7697">
        <f>'Input Volunteers'!A7700</f>
        <v>0</v>
      </c>
    </row>
    <row r="7698" spans="1:1" x14ac:dyDescent="0.25">
      <c r="A7698">
        <f>'Input Volunteers'!A7701</f>
        <v>0</v>
      </c>
    </row>
    <row r="7699" spans="1:1" x14ac:dyDescent="0.25">
      <c r="A7699">
        <f>'Input Volunteers'!A7702</f>
        <v>0</v>
      </c>
    </row>
    <row r="7700" spans="1:1" x14ac:dyDescent="0.25">
      <c r="A7700">
        <f>'Input Volunteers'!A7703</f>
        <v>0</v>
      </c>
    </row>
    <row r="7701" spans="1:1" x14ac:dyDescent="0.25">
      <c r="A7701">
        <f>'Input Volunteers'!A7704</f>
        <v>0</v>
      </c>
    </row>
    <row r="7702" spans="1:1" x14ac:dyDescent="0.25">
      <c r="A7702">
        <f>'Input Volunteers'!A7705</f>
        <v>0</v>
      </c>
    </row>
    <row r="7703" spans="1:1" x14ac:dyDescent="0.25">
      <c r="A7703">
        <f>'Input Volunteers'!A7706</f>
        <v>0</v>
      </c>
    </row>
    <row r="7704" spans="1:1" x14ac:dyDescent="0.25">
      <c r="A7704">
        <f>'Input Volunteers'!A7707</f>
        <v>0</v>
      </c>
    </row>
    <row r="7705" spans="1:1" x14ac:dyDescent="0.25">
      <c r="A7705">
        <f>'Input Volunteers'!A7708</f>
        <v>0</v>
      </c>
    </row>
    <row r="7706" spans="1:1" x14ac:dyDescent="0.25">
      <c r="A7706">
        <f>'Input Volunteers'!A7709</f>
        <v>0</v>
      </c>
    </row>
    <row r="7707" spans="1:1" x14ac:dyDescent="0.25">
      <c r="A7707">
        <f>'Input Volunteers'!A7710</f>
        <v>0</v>
      </c>
    </row>
    <row r="7708" spans="1:1" x14ac:dyDescent="0.25">
      <c r="A7708">
        <f>'Input Volunteers'!A7711</f>
        <v>0</v>
      </c>
    </row>
    <row r="7709" spans="1:1" x14ac:dyDescent="0.25">
      <c r="A7709">
        <f>'Input Volunteers'!A7712</f>
        <v>0</v>
      </c>
    </row>
    <row r="7710" spans="1:1" x14ac:dyDescent="0.25">
      <c r="A7710">
        <f>'Input Volunteers'!A7713</f>
        <v>0</v>
      </c>
    </row>
    <row r="7711" spans="1:1" x14ac:dyDescent="0.25">
      <c r="A7711">
        <f>'Input Volunteers'!A7714</f>
        <v>0</v>
      </c>
    </row>
    <row r="7712" spans="1:1" x14ac:dyDescent="0.25">
      <c r="A7712">
        <f>'Input Volunteers'!A7715</f>
        <v>0</v>
      </c>
    </row>
    <row r="7713" spans="1:1" x14ac:dyDescent="0.25">
      <c r="A7713">
        <f>'Input Volunteers'!A7716</f>
        <v>0</v>
      </c>
    </row>
    <row r="7714" spans="1:1" x14ac:dyDescent="0.25">
      <c r="A7714">
        <f>'Input Volunteers'!A7717</f>
        <v>0</v>
      </c>
    </row>
    <row r="7715" spans="1:1" x14ac:dyDescent="0.25">
      <c r="A7715">
        <f>'Input Volunteers'!A7718</f>
        <v>0</v>
      </c>
    </row>
    <row r="7716" spans="1:1" x14ac:dyDescent="0.25">
      <c r="A7716">
        <f>'Input Volunteers'!A7719</f>
        <v>0</v>
      </c>
    </row>
    <row r="7717" spans="1:1" x14ac:dyDescent="0.25">
      <c r="A7717">
        <f>'Input Volunteers'!A7720</f>
        <v>0</v>
      </c>
    </row>
    <row r="7718" spans="1:1" x14ac:dyDescent="0.25">
      <c r="A7718">
        <f>'Input Volunteers'!A7721</f>
        <v>0</v>
      </c>
    </row>
    <row r="7719" spans="1:1" x14ac:dyDescent="0.25">
      <c r="A7719">
        <f>'Input Volunteers'!A7722</f>
        <v>0</v>
      </c>
    </row>
    <row r="7720" spans="1:1" x14ac:dyDescent="0.25">
      <c r="A7720">
        <f>'Input Volunteers'!A7723</f>
        <v>0</v>
      </c>
    </row>
    <row r="7721" spans="1:1" x14ac:dyDescent="0.25">
      <c r="A7721">
        <f>'Input Volunteers'!A7724</f>
        <v>0</v>
      </c>
    </row>
    <row r="7722" spans="1:1" x14ac:dyDescent="0.25">
      <c r="A7722">
        <f>'Input Volunteers'!A7725</f>
        <v>0</v>
      </c>
    </row>
    <row r="7723" spans="1:1" x14ac:dyDescent="0.25">
      <c r="A7723">
        <f>'Input Volunteers'!A7726</f>
        <v>0</v>
      </c>
    </row>
    <row r="7724" spans="1:1" x14ac:dyDescent="0.25">
      <c r="A7724">
        <f>'Input Volunteers'!A7727</f>
        <v>0</v>
      </c>
    </row>
    <row r="7725" spans="1:1" x14ac:dyDescent="0.25">
      <c r="A7725">
        <f>'Input Volunteers'!A7728</f>
        <v>0</v>
      </c>
    </row>
    <row r="7726" spans="1:1" x14ac:dyDescent="0.25">
      <c r="A7726">
        <f>'Input Volunteers'!A7729</f>
        <v>0</v>
      </c>
    </row>
    <row r="7727" spans="1:1" x14ac:dyDescent="0.25">
      <c r="A7727">
        <f>'Input Volunteers'!A7730</f>
        <v>0</v>
      </c>
    </row>
    <row r="7728" spans="1:1" x14ac:dyDescent="0.25">
      <c r="A7728">
        <f>'Input Volunteers'!A7731</f>
        <v>0</v>
      </c>
    </row>
    <row r="7729" spans="1:1" x14ac:dyDescent="0.25">
      <c r="A7729">
        <f>'Input Volunteers'!A7732</f>
        <v>0</v>
      </c>
    </row>
    <row r="7730" spans="1:1" x14ac:dyDescent="0.25">
      <c r="A7730">
        <f>'Input Volunteers'!A7733</f>
        <v>0</v>
      </c>
    </row>
    <row r="7731" spans="1:1" x14ac:dyDescent="0.25">
      <c r="A7731">
        <f>'Input Volunteers'!A7734</f>
        <v>0</v>
      </c>
    </row>
    <row r="7732" spans="1:1" x14ac:dyDescent="0.25">
      <c r="A7732">
        <f>'Input Volunteers'!A7735</f>
        <v>0</v>
      </c>
    </row>
    <row r="7733" spans="1:1" x14ac:dyDescent="0.25">
      <c r="A7733">
        <f>'Input Volunteers'!A7736</f>
        <v>0</v>
      </c>
    </row>
    <row r="7734" spans="1:1" x14ac:dyDescent="0.25">
      <c r="A7734">
        <f>'Input Volunteers'!A7737</f>
        <v>0</v>
      </c>
    </row>
    <row r="7735" spans="1:1" x14ac:dyDescent="0.25">
      <c r="A7735">
        <f>'Input Volunteers'!A7738</f>
        <v>0</v>
      </c>
    </row>
    <row r="7736" spans="1:1" x14ac:dyDescent="0.25">
      <c r="A7736">
        <f>'Input Volunteers'!A7739</f>
        <v>0</v>
      </c>
    </row>
    <row r="7737" spans="1:1" x14ac:dyDescent="0.25">
      <c r="A7737">
        <f>'Input Volunteers'!A7740</f>
        <v>0</v>
      </c>
    </row>
    <row r="7738" spans="1:1" x14ac:dyDescent="0.25">
      <c r="A7738">
        <f>'Input Volunteers'!A7741</f>
        <v>0</v>
      </c>
    </row>
    <row r="7739" spans="1:1" x14ac:dyDescent="0.25">
      <c r="A7739">
        <f>'Input Volunteers'!A7742</f>
        <v>0</v>
      </c>
    </row>
    <row r="7740" spans="1:1" x14ac:dyDescent="0.25">
      <c r="A7740">
        <f>'Input Volunteers'!A7743</f>
        <v>0</v>
      </c>
    </row>
    <row r="7741" spans="1:1" x14ac:dyDescent="0.25">
      <c r="A7741">
        <f>'Input Volunteers'!A7744</f>
        <v>0</v>
      </c>
    </row>
    <row r="7742" spans="1:1" x14ac:dyDescent="0.25">
      <c r="A7742">
        <f>'Input Volunteers'!A7745</f>
        <v>0</v>
      </c>
    </row>
    <row r="7743" spans="1:1" x14ac:dyDescent="0.25">
      <c r="A7743">
        <f>'Input Volunteers'!A7746</f>
        <v>0</v>
      </c>
    </row>
    <row r="7744" spans="1:1" x14ac:dyDescent="0.25">
      <c r="A7744">
        <f>'Input Volunteers'!A7747</f>
        <v>0</v>
      </c>
    </row>
    <row r="7745" spans="1:1" x14ac:dyDescent="0.25">
      <c r="A7745">
        <f>'Input Volunteers'!A7748</f>
        <v>0</v>
      </c>
    </row>
    <row r="7746" spans="1:1" x14ac:dyDescent="0.25">
      <c r="A7746">
        <f>'Input Volunteers'!A7749</f>
        <v>0</v>
      </c>
    </row>
    <row r="7747" spans="1:1" x14ac:dyDescent="0.25">
      <c r="A7747">
        <f>'Input Volunteers'!A7750</f>
        <v>0</v>
      </c>
    </row>
    <row r="7748" spans="1:1" x14ac:dyDescent="0.25">
      <c r="A7748">
        <f>'Input Volunteers'!A7751</f>
        <v>0</v>
      </c>
    </row>
    <row r="7749" spans="1:1" x14ac:dyDescent="0.25">
      <c r="A7749">
        <f>'Input Volunteers'!A7752</f>
        <v>0</v>
      </c>
    </row>
    <row r="7750" spans="1:1" x14ac:dyDescent="0.25">
      <c r="A7750">
        <f>'Input Volunteers'!A7753</f>
        <v>0</v>
      </c>
    </row>
    <row r="7751" spans="1:1" x14ac:dyDescent="0.25">
      <c r="A7751">
        <f>'Input Volunteers'!A7754</f>
        <v>0</v>
      </c>
    </row>
    <row r="7752" spans="1:1" x14ac:dyDescent="0.25">
      <c r="A7752">
        <f>'Input Volunteers'!A7755</f>
        <v>0</v>
      </c>
    </row>
    <row r="7753" spans="1:1" x14ac:dyDescent="0.25">
      <c r="A7753">
        <f>'Input Volunteers'!A7756</f>
        <v>0</v>
      </c>
    </row>
    <row r="7754" spans="1:1" x14ac:dyDescent="0.25">
      <c r="A7754">
        <f>'Input Volunteers'!A7757</f>
        <v>0</v>
      </c>
    </row>
    <row r="7755" spans="1:1" x14ac:dyDescent="0.25">
      <c r="A7755">
        <f>'Input Volunteers'!A7758</f>
        <v>0</v>
      </c>
    </row>
    <row r="7756" spans="1:1" x14ac:dyDescent="0.25">
      <c r="A7756">
        <f>'Input Volunteers'!A7759</f>
        <v>0</v>
      </c>
    </row>
    <row r="7757" spans="1:1" x14ac:dyDescent="0.25">
      <c r="A7757">
        <f>'Input Volunteers'!A7760</f>
        <v>0</v>
      </c>
    </row>
    <row r="7758" spans="1:1" x14ac:dyDescent="0.25">
      <c r="A7758">
        <f>'Input Volunteers'!A7761</f>
        <v>0</v>
      </c>
    </row>
    <row r="7759" spans="1:1" x14ac:dyDescent="0.25">
      <c r="A7759">
        <f>'Input Volunteers'!A7762</f>
        <v>0</v>
      </c>
    </row>
    <row r="7760" spans="1:1" x14ac:dyDescent="0.25">
      <c r="A7760">
        <f>'Input Volunteers'!A7763</f>
        <v>0</v>
      </c>
    </row>
    <row r="7761" spans="1:1" x14ac:dyDescent="0.25">
      <c r="A7761">
        <f>'Input Volunteers'!A7764</f>
        <v>0</v>
      </c>
    </row>
    <row r="7762" spans="1:1" x14ac:dyDescent="0.25">
      <c r="A7762">
        <f>'Input Volunteers'!A7765</f>
        <v>0</v>
      </c>
    </row>
    <row r="7763" spans="1:1" x14ac:dyDescent="0.25">
      <c r="A7763">
        <f>'Input Volunteers'!A7766</f>
        <v>0</v>
      </c>
    </row>
    <row r="7764" spans="1:1" x14ac:dyDescent="0.25">
      <c r="A7764">
        <f>'Input Volunteers'!A7767</f>
        <v>0</v>
      </c>
    </row>
    <row r="7765" spans="1:1" x14ac:dyDescent="0.25">
      <c r="A7765">
        <f>'Input Volunteers'!A7768</f>
        <v>0</v>
      </c>
    </row>
    <row r="7766" spans="1:1" x14ac:dyDescent="0.25">
      <c r="A7766">
        <f>'Input Volunteers'!A7769</f>
        <v>0</v>
      </c>
    </row>
    <row r="7767" spans="1:1" x14ac:dyDescent="0.25">
      <c r="A7767">
        <f>'Input Volunteers'!A7770</f>
        <v>0</v>
      </c>
    </row>
    <row r="7768" spans="1:1" x14ac:dyDescent="0.25">
      <c r="A7768">
        <f>'Input Volunteers'!A7771</f>
        <v>0</v>
      </c>
    </row>
    <row r="7769" spans="1:1" x14ac:dyDescent="0.25">
      <c r="A7769">
        <f>'Input Volunteers'!A7772</f>
        <v>0</v>
      </c>
    </row>
    <row r="7770" spans="1:1" x14ac:dyDescent="0.25">
      <c r="A7770">
        <f>'Input Volunteers'!A7773</f>
        <v>0</v>
      </c>
    </row>
    <row r="7771" spans="1:1" x14ac:dyDescent="0.25">
      <c r="A7771">
        <f>'Input Volunteers'!A7774</f>
        <v>0</v>
      </c>
    </row>
    <row r="7772" spans="1:1" x14ac:dyDescent="0.25">
      <c r="A7772">
        <f>'Input Volunteers'!A7775</f>
        <v>0</v>
      </c>
    </row>
    <row r="7773" spans="1:1" x14ac:dyDescent="0.25">
      <c r="A7773">
        <f>'Input Volunteers'!A7776</f>
        <v>0</v>
      </c>
    </row>
    <row r="7774" spans="1:1" x14ac:dyDescent="0.25">
      <c r="A7774">
        <f>'Input Volunteers'!A7777</f>
        <v>0</v>
      </c>
    </row>
    <row r="7775" spans="1:1" x14ac:dyDescent="0.25">
      <c r="A7775">
        <f>'Input Volunteers'!A7778</f>
        <v>0</v>
      </c>
    </row>
    <row r="7776" spans="1:1" x14ac:dyDescent="0.25">
      <c r="A7776">
        <f>'Input Volunteers'!A7779</f>
        <v>0</v>
      </c>
    </row>
    <row r="7777" spans="1:1" x14ac:dyDescent="0.25">
      <c r="A7777">
        <f>'Input Volunteers'!A7780</f>
        <v>0</v>
      </c>
    </row>
    <row r="7778" spans="1:1" x14ac:dyDescent="0.25">
      <c r="A7778">
        <f>'Input Volunteers'!A7781</f>
        <v>0</v>
      </c>
    </row>
    <row r="7779" spans="1:1" x14ac:dyDescent="0.25">
      <c r="A7779">
        <f>'Input Volunteers'!A7782</f>
        <v>0</v>
      </c>
    </row>
    <row r="7780" spans="1:1" x14ac:dyDescent="0.25">
      <c r="A7780">
        <f>'Input Volunteers'!A7783</f>
        <v>0</v>
      </c>
    </row>
    <row r="7781" spans="1:1" x14ac:dyDescent="0.25">
      <c r="A7781">
        <f>'Input Volunteers'!A7784</f>
        <v>0</v>
      </c>
    </row>
    <row r="7782" spans="1:1" x14ac:dyDescent="0.25">
      <c r="A7782">
        <f>'Input Volunteers'!A7785</f>
        <v>0</v>
      </c>
    </row>
    <row r="7783" spans="1:1" x14ac:dyDescent="0.25">
      <c r="A7783">
        <f>'Input Volunteers'!A7786</f>
        <v>0</v>
      </c>
    </row>
    <row r="7784" spans="1:1" x14ac:dyDescent="0.25">
      <c r="A7784">
        <f>'Input Volunteers'!A7787</f>
        <v>0</v>
      </c>
    </row>
    <row r="7785" spans="1:1" x14ac:dyDescent="0.25">
      <c r="A7785">
        <f>'Input Volunteers'!A7788</f>
        <v>0</v>
      </c>
    </row>
    <row r="7786" spans="1:1" x14ac:dyDescent="0.25">
      <c r="A7786">
        <f>'Input Volunteers'!A7789</f>
        <v>0</v>
      </c>
    </row>
    <row r="7787" spans="1:1" x14ac:dyDescent="0.25">
      <c r="A7787">
        <f>'Input Volunteers'!A7790</f>
        <v>0</v>
      </c>
    </row>
    <row r="7788" spans="1:1" x14ac:dyDescent="0.25">
      <c r="A7788">
        <f>'Input Volunteers'!A7791</f>
        <v>0</v>
      </c>
    </row>
    <row r="7789" spans="1:1" x14ac:dyDescent="0.25">
      <c r="A7789">
        <f>'Input Volunteers'!A7792</f>
        <v>0</v>
      </c>
    </row>
    <row r="7790" spans="1:1" x14ac:dyDescent="0.25">
      <c r="A7790">
        <f>'Input Volunteers'!A7793</f>
        <v>0</v>
      </c>
    </row>
    <row r="7791" spans="1:1" x14ac:dyDescent="0.25">
      <c r="A7791">
        <f>'Input Volunteers'!A7794</f>
        <v>0</v>
      </c>
    </row>
    <row r="7792" spans="1:1" x14ac:dyDescent="0.25">
      <c r="A7792">
        <f>'Input Volunteers'!A7795</f>
        <v>0</v>
      </c>
    </row>
    <row r="7793" spans="1:1" x14ac:dyDescent="0.25">
      <c r="A7793">
        <f>'Input Volunteers'!A7796</f>
        <v>0</v>
      </c>
    </row>
    <row r="7794" spans="1:1" x14ac:dyDescent="0.25">
      <c r="A7794">
        <f>'Input Volunteers'!A7797</f>
        <v>0</v>
      </c>
    </row>
    <row r="7795" spans="1:1" x14ac:dyDescent="0.25">
      <c r="A7795">
        <f>'Input Volunteers'!A7798</f>
        <v>0</v>
      </c>
    </row>
    <row r="7796" spans="1:1" x14ac:dyDescent="0.25">
      <c r="A7796">
        <f>'Input Volunteers'!A7799</f>
        <v>0</v>
      </c>
    </row>
    <row r="7797" spans="1:1" x14ac:dyDescent="0.25">
      <c r="A7797">
        <f>'Input Volunteers'!A7800</f>
        <v>0</v>
      </c>
    </row>
    <row r="7798" spans="1:1" x14ac:dyDescent="0.25">
      <c r="A7798">
        <f>'Input Volunteers'!A7801</f>
        <v>0</v>
      </c>
    </row>
    <row r="7799" spans="1:1" x14ac:dyDescent="0.25">
      <c r="A7799">
        <f>'Input Volunteers'!A7802</f>
        <v>0</v>
      </c>
    </row>
    <row r="7800" spans="1:1" x14ac:dyDescent="0.25">
      <c r="A7800">
        <f>'Input Volunteers'!A7803</f>
        <v>0</v>
      </c>
    </row>
    <row r="7801" spans="1:1" x14ac:dyDescent="0.25">
      <c r="A7801">
        <f>'Input Volunteers'!A7804</f>
        <v>0</v>
      </c>
    </row>
    <row r="7802" spans="1:1" x14ac:dyDescent="0.25">
      <c r="A7802">
        <f>'Input Volunteers'!A7805</f>
        <v>0</v>
      </c>
    </row>
    <row r="7803" spans="1:1" x14ac:dyDescent="0.25">
      <c r="A7803">
        <f>'Input Volunteers'!A7806</f>
        <v>0</v>
      </c>
    </row>
    <row r="7804" spans="1:1" x14ac:dyDescent="0.25">
      <c r="A7804">
        <f>'Input Volunteers'!A7807</f>
        <v>0</v>
      </c>
    </row>
    <row r="7805" spans="1:1" x14ac:dyDescent="0.25">
      <c r="A7805">
        <f>'Input Volunteers'!A7808</f>
        <v>0</v>
      </c>
    </row>
    <row r="7806" spans="1:1" x14ac:dyDescent="0.25">
      <c r="A7806">
        <f>'Input Volunteers'!A7809</f>
        <v>0</v>
      </c>
    </row>
    <row r="7807" spans="1:1" x14ac:dyDescent="0.25">
      <c r="A7807">
        <f>'Input Volunteers'!A7810</f>
        <v>0</v>
      </c>
    </row>
    <row r="7808" spans="1:1" x14ac:dyDescent="0.25">
      <c r="A7808">
        <f>'Input Volunteers'!A7811</f>
        <v>0</v>
      </c>
    </row>
    <row r="7809" spans="1:1" x14ac:dyDescent="0.25">
      <c r="A7809">
        <f>'Input Volunteers'!A7812</f>
        <v>0</v>
      </c>
    </row>
    <row r="7810" spans="1:1" x14ac:dyDescent="0.25">
      <c r="A7810">
        <f>'Input Volunteers'!A7813</f>
        <v>0</v>
      </c>
    </row>
    <row r="7811" spans="1:1" x14ac:dyDescent="0.25">
      <c r="A7811">
        <f>'Input Volunteers'!A7814</f>
        <v>0</v>
      </c>
    </row>
    <row r="7812" spans="1:1" x14ac:dyDescent="0.25">
      <c r="A7812">
        <f>'Input Volunteers'!A7815</f>
        <v>0</v>
      </c>
    </row>
    <row r="7813" spans="1:1" x14ac:dyDescent="0.25">
      <c r="A7813">
        <f>'Input Volunteers'!A7816</f>
        <v>0</v>
      </c>
    </row>
    <row r="7814" spans="1:1" x14ac:dyDescent="0.25">
      <c r="A7814">
        <f>'Input Volunteers'!A7817</f>
        <v>0</v>
      </c>
    </row>
    <row r="7815" spans="1:1" x14ac:dyDescent="0.25">
      <c r="A7815">
        <f>'Input Volunteers'!A7818</f>
        <v>0</v>
      </c>
    </row>
    <row r="7816" spans="1:1" x14ac:dyDescent="0.25">
      <c r="A7816">
        <f>'Input Volunteers'!A7819</f>
        <v>0</v>
      </c>
    </row>
    <row r="7817" spans="1:1" x14ac:dyDescent="0.25">
      <c r="A7817">
        <f>'Input Volunteers'!A7820</f>
        <v>0</v>
      </c>
    </row>
    <row r="7818" spans="1:1" x14ac:dyDescent="0.25">
      <c r="A7818">
        <f>'Input Volunteers'!A7821</f>
        <v>0</v>
      </c>
    </row>
    <row r="7819" spans="1:1" x14ac:dyDescent="0.25">
      <c r="A7819">
        <f>'Input Volunteers'!A7822</f>
        <v>0</v>
      </c>
    </row>
    <row r="7820" spans="1:1" x14ac:dyDescent="0.25">
      <c r="A7820">
        <f>'Input Volunteers'!A7823</f>
        <v>0</v>
      </c>
    </row>
    <row r="7821" spans="1:1" x14ac:dyDescent="0.25">
      <c r="A7821">
        <f>'Input Volunteers'!A7824</f>
        <v>0</v>
      </c>
    </row>
    <row r="7822" spans="1:1" x14ac:dyDescent="0.25">
      <c r="A7822">
        <f>'Input Volunteers'!A7825</f>
        <v>0</v>
      </c>
    </row>
    <row r="7823" spans="1:1" x14ac:dyDescent="0.25">
      <c r="A7823">
        <f>'Input Volunteers'!A7826</f>
        <v>0</v>
      </c>
    </row>
    <row r="7824" spans="1:1" x14ac:dyDescent="0.25">
      <c r="A7824">
        <f>'Input Volunteers'!A7827</f>
        <v>0</v>
      </c>
    </row>
    <row r="7825" spans="1:1" x14ac:dyDescent="0.25">
      <c r="A7825">
        <f>'Input Volunteers'!A7828</f>
        <v>0</v>
      </c>
    </row>
    <row r="7826" spans="1:1" x14ac:dyDescent="0.25">
      <c r="A7826">
        <f>'Input Volunteers'!A7829</f>
        <v>0</v>
      </c>
    </row>
    <row r="7827" spans="1:1" x14ac:dyDescent="0.25">
      <c r="A7827">
        <f>'Input Volunteers'!A7830</f>
        <v>0</v>
      </c>
    </row>
    <row r="7828" spans="1:1" x14ac:dyDescent="0.25">
      <c r="A7828">
        <f>'Input Volunteers'!A7831</f>
        <v>0</v>
      </c>
    </row>
    <row r="7829" spans="1:1" x14ac:dyDescent="0.25">
      <c r="A7829">
        <f>'Input Volunteers'!A7832</f>
        <v>0</v>
      </c>
    </row>
    <row r="7830" spans="1:1" x14ac:dyDescent="0.25">
      <c r="A7830">
        <f>'Input Volunteers'!A7833</f>
        <v>0</v>
      </c>
    </row>
    <row r="7831" spans="1:1" x14ac:dyDescent="0.25">
      <c r="A7831">
        <f>'Input Volunteers'!A7834</f>
        <v>0</v>
      </c>
    </row>
    <row r="7832" spans="1:1" x14ac:dyDescent="0.25">
      <c r="A7832">
        <f>'Input Volunteers'!A7835</f>
        <v>0</v>
      </c>
    </row>
    <row r="7833" spans="1:1" x14ac:dyDescent="0.25">
      <c r="A7833">
        <f>'Input Volunteers'!A7836</f>
        <v>0</v>
      </c>
    </row>
    <row r="7834" spans="1:1" x14ac:dyDescent="0.25">
      <c r="A7834">
        <f>'Input Volunteers'!A7837</f>
        <v>0</v>
      </c>
    </row>
    <row r="7835" spans="1:1" x14ac:dyDescent="0.25">
      <c r="A7835">
        <f>'Input Volunteers'!A7838</f>
        <v>0</v>
      </c>
    </row>
    <row r="7836" spans="1:1" x14ac:dyDescent="0.25">
      <c r="A7836">
        <f>'Input Volunteers'!A7839</f>
        <v>0</v>
      </c>
    </row>
    <row r="7837" spans="1:1" x14ac:dyDescent="0.25">
      <c r="A7837">
        <f>'Input Volunteers'!A7840</f>
        <v>0</v>
      </c>
    </row>
    <row r="7838" spans="1:1" x14ac:dyDescent="0.25">
      <c r="A7838">
        <f>'Input Volunteers'!A7841</f>
        <v>0</v>
      </c>
    </row>
    <row r="7839" spans="1:1" x14ac:dyDescent="0.25">
      <c r="A7839">
        <f>'Input Volunteers'!A7842</f>
        <v>0</v>
      </c>
    </row>
    <row r="7840" spans="1:1" x14ac:dyDescent="0.25">
      <c r="A7840">
        <f>'Input Volunteers'!A7843</f>
        <v>0</v>
      </c>
    </row>
    <row r="7841" spans="1:1" x14ac:dyDescent="0.25">
      <c r="A7841">
        <f>'Input Volunteers'!A7844</f>
        <v>0</v>
      </c>
    </row>
    <row r="7842" spans="1:1" x14ac:dyDescent="0.25">
      <c r="A7842">
        <f>'Input Volunteers'!A7845</f>
        <v>0</v>
      </c>
    </row>
    <row r="7843" spans="1:1" x14ac:dyDescent="0.25">
      <c r="A7843">
        <f>'Input Volunteers'!A7846</f>
        <v>0</v>
      </c>
    </row>
    <row r="7844" spans="1:1" x14ac:dyDescent="0.25">
      <c r="A7844">
        <f>'Input Volunteers'!A7847</f>
        <v>0</v>
      </c>
    </row>
    <row r="7845" spans="1:1" x14ac:dyDescent="0.25">
      <c r="A7845">
        <f>'Input Volunteers'!A7848</f>
        <v>0</v>
      </c>
    </row>
    <row r="7846" spans="1:1" x14ac:dyDescent="0.25">
      <c r="A7846">
        <f>'Input Volunteers'!A7849</f>
        <v>0</v>
      </c>
    </row>
    <row r="7847" spans="1:1" x14ac:dyDescent="0.25">
      <c r="A7847">
        <f>'Input Volunteers'!A7850</f>
        <v>0</v>
      </c>
    </row>
    <row r="7848" spans="1:1" x14ac:dyDescent="0.25">
      <c r="A7848">
        <f>'Input Volunteers'!A7851</f>
        <v>0</v>
      </c>
    </row>
    <row r="7849" spans="1:1" x14ac:dyDescent="0.25">
      <c r="A7849">
        <f>'Input Volunteers'!A7852</f>
        <v>0</v>
      </c>
    </row>
    <row r="7850" spans="1:1" x14ac:dyDescent="0.25">
      <c r="A7850">
        <f>'Input Volunteers'!A7853</f>
        <v>0</v>
      </c>
    </row>
    <row r="7851" spans="1:1" x14ac:dyDescent="0.25">
      <c r="A7851">
        <f>'Input Volunteers'!A7854</f>
        <v>0</v>
      </c>
    </row>
    <row r="7852" spans="1:1" x14ac:dyDescent="0.25">
      <c r="A7852">
        <f>'Input Volunteers'!A7855</f>
        <v>0</v>
      </c>
    </row>
    <row r="7853" spans="1:1" x14ac:dyDescent="0.25">
      <c r="A7853">
        <f>'Input Volunteers'!A7856</f>
        <v>0</v>
      </c>
    </row>
    <row r="7854" spans="1:1" x14ac:dyDescent="0.25">
      <c r="A7854">
        <f>'Input Volunteers'!A7857</f>
        <v>0</v>
      </c>
    </row>
    <row r="7855" spans="1:1" x14ac:dyDescent="0.25">
      <c r="A7855">
        <f>'Input Volunteers'!A7858</f>
        <v>0</v>
      </c>
    </row>
    <row r="7856" spans="1:1" x14ac:dyDescent="0.25">
      <c r="A7856">
        <f>'Input Volunteers'!A7859</f>
        <v>0</v>
      </c>
    </row>
    <row r="7857" spans="1:1" x14ac:dyDescent="0.25">
      <c r="A7857">
        <f>'Input Volunteers'!A7860</f>
        <v>0</v>
      </c>
    </row>
    <row r="7858" spans="1:1" x14ac:dyDescent="0.25">
      <c r="A7858">
        <f>'Input Volunteers'!A7861</f>
        <v>0</v>
      </c>
    </row>
    <row r="7859" spans="1:1" x14ac:dyDescent="0.25">
      <c r="A7859">
        <f>'Input Volunteers'!A7862</f>
        <v>0</v>
      </c>
    </row>
    <row r="7860" spans="1:1" x14ac:dyDescent="0.25">
      <c r="A7860">
        <f>'Input Volunteers'!A7863</f>
        <v>0</v>
      </c>
    </row>
    <row r="7861" spans="1:1" x14ac:dyDescent="0.25">
      <c r="A7861">
        <f>'Input Volunteers'!A7864</f>
        <v>0</v>
      </c>
    </row>
    <row r="7862" spans="1:1" x14ac:dyDescent="0.25">
      <c r="A7862">
        <f>'Input Volunteers'!A7865</f>
        <v>0</v>
      </c>
    </row>
    <row r="7863" spans="1:1" x14ac:dyDescent="0.25">
      <c r="A7863">
        <f>'Input Volunteers'!A7866</f>
        <v>0</v>
      </c>
    </row>
    <row r="7864" spans="1:1" x14ac:dyDescent="0.25">
      <c r="A7864">
        <f>'Input Volunteers'!A7867</f>
        <v>0</v>
      </c>
    </row>
    <row r="7865" spans="1:1" x14ac:dyDescent="0.25">
      <c r="A7865">
        <f>'Input Volunteers'!A7868</f>
        <v>0</v>
      </c>
    </row>
    <row r="7866" spans="1:1" x14ac:dyDescent="0.25">
      <c r="A7866">
        <f>'Input Volunteers'!A7869</f>
        <v>0</v>
      </c>
    </row>
    <row r="7867" spans="1:1" x14ac:dyDescent="0.25">
      <c r="A7867">
        <f>'Input Volunteers'!A7870</f>
        <v>0</v>
      </c>
    </row>
    <row r="7868" spans="1:1" x14ac:dyDescent="0.25">
      <c r="A7868">
        <f>'Input Volunteers'!A7871</f>
        <v>0</v>
      </c>
    </row>
    <row r="7869" spans="1:1" x14ac:dyDescent="0.25">
      <c r="A7869">
        <f>'Input Volunteers'!A7872</f>
        <v>0</v>
      </c>
    </row>
    <row r="7870" spans="1:1" x14ac:dyDescent="0.25">
      <c r="A7870">
        <f>'Input Volunteers'!A7873</f>
        <v>0</v>
      </c>
    </row>
    <row r="7871" spans="1:1" x14ac:dyDescent="0.25">
      <c r="A7871">
        <f>'Input Volunteers'!A7874</f>
        <v>0</v>
      </c>
    </row>
    <row r="7872" spans="1:1" x14ac:dyDescent="0.25">
      <c r="A7872">
        <f>'Input Volunteers'!A7875</f>
        <v>0</v>
      </c>
    </row>
    <row r="7873" spans="1:1" x14ac:dyDescent="0.25">
      <c r="A7873">
        <f>'Input Volunteers'!A7876</f>
        <v>0</v>
      </c>
    </row>
    <row r="7874" spans="1:1" x14ac:dyDescent="0.25">
      <c r="A7874">
        <f>'Input Volunteers'!A7877</f>
        <v>0</v>
      </c>
    </row>
    <row r="7875" spans="1:1" x14ac:dyDescent="0.25">
      <c r="A7875">
        <f>'Input Volunteers'!A7878</f>
        <v>0</v>
      </c>
    </row>
    <row r="7876" spans="1:1" x14ac:dyDescent="0.25">
      <c r="A7876">
        <f>'Input Volunteers'!A7879</f>
        <v>0</v>
      </c>
    </row>
    <row r="7877" spans="1:1" x14ac:dyDescent="0.25">
      <c r="A7877">
        <f>'Input Volunteers'!A7880</f>
        <v>0</v>
      </c>
    </row>
    <row r="7878" spans="1:1" x14ac:dyDescent="0.25">
      <c r="A7878">
        <f>'Input Volunteers'!A7881</f>
        <v>0</v>
      </c>
    </row>
    <row r="7879" spans="1:1" x14ac:dyDescent="0.25">
      <c r="A7879">
        <f>'Input Volunteers'!A7882</f>
        <v>0</v>
      </c>
    </row>
    <row r="7880" spans="1:1" x14ac:dyDescent="0.25">
      <c r="A7880">
        <f>'Input Volunteers'!A7883</f>
        <v>0</v>
      </c>
    </row>
    <row r="7881" spans="1:1" x14ac:dyDescent="0.25">
      <c r="A7881">
        <f>'Input Volunteers'!A7884</f>
        <v>0</v>
      </c>
    </row>
    <row r="7882" spans="1:1" x14ac:dyDescent="0.25">
      <c r="A7882">
        <f>'Input Volunteers'!A7885</f>
        <v>0</v>
      </c>
    </row>
    <row r="7883" spans="1:1" x14ac:dyDescent="0.25">
      <c r="A7883">
        <f>'Input Volunteers'!A7886</f>
        <v>0</v>
      </c>
    </row>
    <row r="7884" spans="1:1" x14ac:dyDescent="0.25">
      <c r="A7884">
        <f>'Input Volunteers'!A7887</f>
        <v>0</v>
      </c>
    </row>
    <row r="7885" spans="1:1" x14ac:dyDescent="0.25">
      <c r="A7885">
        <f>'Input Volunteers'!A7888</f>
        <v>0</v>
      </c>
    </row>
    <row r="7886" spans="1:1" x14ac:dyDescent="0.25">
      <c r="A7886">
        <f>'Input Volunteers'!A7889</f>
        <v>0</v>
      </c>
    </row>
    <row r="7887" spans="1:1" x14ac:dyDescent="0.25">
      <c r="A7887">
        <f>'Input Volunteers'!A7890</f>
        <v>0</v>
      </c>
    </row>
    <row r="7888" spans="1:1" x14ac:dyDescent="0.25">
      <c r="A7888">
        <f>'Input Volunteers'!A7891</f>
        <v>0</v>
      </c>
    </row>
    <row r="7889" spans="1:1" x14ac:dyDescent="0.25">
      <c r="A7889">
        <f>'Input Volunteers'!A7892</f>
        <v>0</v>
      </c>
    </row>
    <row r="7890" spans="1:1" x14ac:dyDescent="0.25">
      <c r="A7890">
        <f>'Input Volunteers'!A7893</f>
        <v>0</v>
      </c>
    </row>
    <row r="7891" spans="1:1" x14ac:dyDescent="0.25">
      <c r="A7891">
        <f>'Input Volunteers'!A7894</f>
        <v>0</v>
      </c>
    </row>
    <row r="7892" spans="1:1" x14ac:dyDescent="0.25">
      <c r="A7892">
        <f>'Input Volunteers'!A7895</f>
        <v>0</v>
      </c>
    </row>
    <row r="7893" spans="1:1" x14ac:dyDescent="0.25">
      <c r="A7893">
        <f>'Input Volunteers'!A7896</f>
        <v>0</v>
      </c>
    </row>
    <row r="7894" spans="1:1" x14ac:dyDescent="0.25">
      <c r="A7894">
        <f>'Input Volunteers'!A7897</f>
        <v>0</v>
      </c>
    </row>
    <row r="7895" spans="1:1" x14ac:dyDescent="0.25">
      <c r="A7895">
        <f>'Input Volunteers'!A7898</f>
        <v>0</v>
      </c>
    </row>
    <row r="7896" spans="1:1" x14ac:dyDescent="0.25">
      <c r="A7896">
        <f>'Input Volunteers'!A7899</f>
        <v>0</v>
      </c>
    </row>
    <row r="7897" spans="1:1" x14ac:dyDescent="0.25">
      <c r="A7897">
        <f>'Input Volunteers'!A7900</f>
        <v>0</v>
      </c>
    </row>
    <row r="7898" spans="1:1" x14ac:dyDescent="0.25">
      <c r="A7898">
        <f>'Input Volunteers'!A7901</f>
        <v>0</v>
      </c>
    </row>
    <row r="7899" spans="1:1" x14ac:dyDescent="0.25">
      <c r="A7899">
        <f>'Input Volunteers'!A7902</f>
        <v>0</v>
      </c>
    </row>
    <row r="7900" spans="1:1" x14ac:dyDescent="0.25">
      <c r="A7900">
        <f>'Input Volunteers'!A7903</f>
        <v>0</v>
      </c>
    </row>
    <row r="7901" spans="1:1" x14ac:dyDescent="0.25">
      <c r="A7901">
        <f>'Input Volunteers'!A7904</f>
        <v>0</v>
      </c>
    </row>
    <row r="7902" spans="1:1" x14ac:dyDescent="0.25">
      <c r="A7902">
        <f>'Input Volunteers'!A7905</f>
        <v>0</v>
      </c>
    </row>
    <row r="7903" spans="1:1" x14ac:dyDescent="0.25">
      <c r="A7903">
        <f>'Input Volunteers'!A7906</f>
        <v>0</v>
      </c>
    </row>
    <row r="7904" spans="1:1" x14ac:dyDescent="0.25">
      <c r="A7904">
        <f>'Input Volunteers'!A7907</f>
        <v>0</v>
      </c>
    </row>
    <row r="7905" spans="1:1" x14ac:dyDescent="0.25">
      <c r="A7905">
        <f>'Input Volunteers'!A7908</f>
        <v>0</v>
      </c>
    </row>
    <row r="7906" spans="1:1" x14ac:dyDescent="0.25">
      <c r="A7906">
        <f>'Input Volunteers'!A7909</f>
        <v>0</v>
      </c>
    </row>
    <row r="7907" spans="1:1" x14ac:dyDescent="0.25">
      <c r="A7907">
        <f>'Input Volunteers'!A7910</f>
        <v>0</v>
      </c>
    </row>
    <row r="7908" spans="1:1" x14ac:dyDescent="0.25">
      <c r="A7908">
        <f>'Input Volunteers'!A7911</f>
        <v>0</v>
      </c>
    </row>
    <row r="7909" spans="1:1" x14ac:dyDescent="0.25">
      <c r="A7909">
        <f>'Input Volunteers'!A7912</f>
        <v>0</v>
      </c>
    </row>
    <row r="7910" spans="1:1" x14ac:dyDescent="0.25">
      <c r="A7910">
        <f>'Input Volunteers'!A7913</f>
        <v>0</v>
      </c>
    </row>
    <row r="7911" spans="1:1" x14ac:dyDescent="0.25">
      <c r="A7911">
        <f>'Input Volunteers'!A7914</f>
        <v>0</v>
      </c>
    </row>
    <row r="7912" spans="1:1" x14ac:dyDescent="0.25">
      <c r="A7912">
        <f>'Input Volunteers'!A7915</f>
        <v>0</v>
      </c>
    </row>
    <row r="7913" spans="1:1" x14ac:dyDescent="0.25">
      <c r="A7913">
        <f>'Input Volunteers'!A7916</f>
        <v>0</v>
      </c>
    </row>
    <row r="7914" spans="1:1" x14ac:dyDescent="0.25">
      <c r="A7914">
        <f>'Input Volunteers'!A7917</f>
        <v>0</v>
      </c>
    </row>
    <row r="7915" spans="1:1" x14ac:dyDescent="0.25">
      <c r="A7915">
        <f>'Input Volunteers'!A7918</f>
        <v>0</v>
      </c>
    </row>
    <row r="7916" spans="1:1" x14ac:dyDescent="0.25">
      <c r="A7916">
        <f>'Input Volunteers'!A7919</f>
        <v>0</v>
      </c>
    </row>
    <row r="7917" spans="1:1" x14ac:dyDescent="0.25">
      <c r="A7917">
        <f>'Input Volunteers'!A7920</f>
        <v>0</v>
      </c>
    </row>
    <row r="7918" spans="1:1" x14ac:dyDescent="0.25">
      <c r="A7918">
        <f>'Input Volunteers'!A7921</f>
        <v>0</v>
      </c>
    </row>
    <row r="7919" spans="1:1" x14ac:dyDescent="0.25">
      <c r="A7919">
        <f>'Input Volunteers'!A7922</f>
        <v>0</v>
      </c>
    </row>
    <row r="7920" spans="1:1" x14ac:dyDescent="0.25">
      <c r="A7920">
        <f>'Input Volunteers'!A7923</f>
        <v>0</v>
      </c>
    </row>
    <row r="7921" spans="1:1" x14ac:dyDescent="0.25">
      <c r="A7921">
        <f>'Input Volunteers'!A7924</f>
        <v>0</v>
      </c>
    </row>
    <row r="7922" spans="1:1" x14ac:dyDescent="0.25">
      <c r="A7922">
        <f>'Input Volunteers'!A7925</f>
        <v>0</v>
      </c>
    </row>
    <row r="7923" spans="1:1" x14ac:dyDescent="0.25">
      <c r="A7923">
        <f>'Input Volunteers'!A7926</f>
        <v>0</v>
      </c>
    </row>
    <row r="7924" spans="1:1" x14ac:dyDescent="0.25">
      <c r="A7924">
        <f>'Input Volunteers'!A7927</f>
        <v>0</v>
      </c>
    </row>
    <row r="7925" spans="1:1" x14ac:dyDescent="0.25">
      <c r="A7925">
        <f>'Input Volunteers'!A7928</f>
        <v>0</v>
      </c>
    </row>
    <row r="7926" spans="1:1" x14ac:dyDescent="0.25">
      <c r="A7926">
        <f>'Input Volunteers'!A7929</f>
        <v>0</v>
      </c>
    </row>
    <row r="7927" spans="1:1" x14ac:dyDescent="0.25">
      <c r="A7927">
        <f>'Input Volunteers'!A7930</f>
        <v>0</v>
      </c>
    </row>
    <row r="7928" spans="1:1" x14ac:dyDescent="0.25">
      <c r="A7928">
        <f>'Input Volunteers'!A7931</f>
        <v>0</v>
      </c>
    </row>
    <row r="7929" spans="1:1" x14ac:dyDescent="0.25">
      <c r="A7929">
        <f>'Input Volunteers'!A7932</f>
        <v>0</v>
      </c>
    </row>
    <row r="7930" spans="1:1" x14ac:dyDescent="0.25">
      <c r="A7930">
        <f>'Input Volunteers'!A7933</f>
        <v>0</v>
      </c>
    </row>
    <row r="7931" spans="1:1" x14ac:dyDescent="0.25">
      <c r="A7931">
        <f>'Input Volunteers'!A7934</f>
        <v>0</v>
      </c>
    </row>
    <row r="7932" spans="1:1" x14ac:dyDescent="0.25">
      <c r="A7932">
        <f>'Input Volunteers'!A7935</f>
        <v>0</v>
      </c>
    </row>
    <row r="7933" spans="1:1" x14ac:dyDescent="0.25">
      <c r="A7933">
        <f>'Input Volunteers'!A7936</f>
        <v>0</v>
      </c>
    </row>
    <row r="7934" spans="1:1" x14ac:dyDescent="0.25">
      <c r="A7934">
        <f>'Input Volunteers'!A7937</f>
        <v>0</v>
      </c>
    </row>
    <row r="7935" spans="1:1" x14ac:dyDescent="0.25">
      <c r="A7935">
        <f>'Input Volunteers'!A7938</f>
        <v>0</v>
      </c>
    </row>
    <row r="7936" spans="1:1" x14ac:dyDescent="0.25">
      <c r="A7936">
        <f>'Input Volunteers'!A7939</f>
        <v>0</v>
      </c>
    </row>
    <row r="7937" spans="1:1" x14ac:dyDescent="0.25">
      <c r="A7937">
        <f>'Input Volunteers'!A7940</f>
        <v>0</v>
      </c>
    </row>
    <row r="7938" spans="1:1" x14ac:dyDescent="0.25">
      <c r="A7938">
        <f>'Input Volunteers'!A7941</f>
        <v>0</v>
      </c>
    </row>
    <row r="7939" spans="1:1" x14ac:dyDescent="0.25">
      <c r="A7939">
        <f>'Input Volunteers'!A7942</f>
        <v>0</v>
      </c>
    </row>
    <row r="7940" spans="1:1" x14ac:dyDescent="0.25">
      <c r="A7940">
        <f>'Input Volunteers'!A7943</f>
        <v>0</v>
      </c>
    </row>
    <row r="7941" spans="1:1" x14ac:dyDescent="0.25">
      <c r="A7941">
        <f>'Input Volunteers'!A7944</f>
        <v>0</v>
      </c>
    </row>
    <row r="7942" spans="1:1" x14ac:dyDescent="0.25">
      <c r="A7942">
        <f>'Input Volunteers'!A7945</f>
        <v>0</v>
      </c>
    </row>
    <row r="7943" spans="1:1" x14ac:dyDescent="0.25">
      <c r="A7943">
        <f>'Input Volunteers'!A7946</f>
        <v>0</v>
      </c>
    </row>
    <row r="7944" spans="1:1" x14ac:dyDescent="0.25">
      <c r="A7944">
        <f>'Input Volunteers'!A7947</f>
        <v>0</v>
      </c>
    </row>
    <row r="7945" spans="1:1" x14ac:dyDescent="0.25">
      <c r="A7945">
        <f>'Input Volunteers'!A7948</f>
        <v>0</v>
      </c>
    </row>
    <row r="7946" spans="1:1" x14ac:dyDescent="0.25">
      <c r="A7946">
        <f>'Input Volunteers'!A7949</f>
        <v>0</v>
      </c>
    </row>
    <row r="7947" spans="1:1" x14ac:dyDescent="0.25">
      <c r="A7947">
        <f>'Input Volunteers'!A7950</f>
        <v>0</v>
      </c>
    </row>
    <row r="7948" spans="1:1" x14ac:dyDescent="0.25">
      <c r="A7948">
        <f>'Input Volunteers'!A7951</f>
        <v>0</v>
      </c>
    </row>
    <row r="7949" spans="1:1" x14ac:dyDescent="0.25">
      <c r="A7949">
        <f>'Input Volunteers'!A7952</f>
        <v>0</v>
      </c>
    </row>
    <row r="7950" spans="1:1" x14ac:dyDescent="0.25">
      <c r="A7950">
        <f>'Input Volunteers'!A7953</f>
        <v>0</v>
      </c>
    </row>
    <row r="7951" spans="1:1" x14ac:dyDescent="0.25">
      <c r="A7951">
        <f>'Input Volunteers'!A7954</f>
        <v>0</v>
      </c>
    </row>
    <row r="7952" spans="1:1" x14ac:dyDescent="0.25">
      <c r="A7952">
        <f>'Input Volunteers'!A7955</f>
        <v>0</v>
      </c>
    </row>
    <row r="7953" spans="1:1" x14ac:dyDescent="0.25">
      <c r="A7953">
        <f>'Input Volunteers'!A7956</f>
        <v>0</v>
      </c>
    </row>
    <row r="7954" spans="1:1" x14ac:dyDescent="0.25">
      <c r="A7954">
        <f>'Input Volunteers'!A7957</f>
        <v>0</v>
      </c>
    </row>
    <row r="7955" spans="1:1" x14ac:dyDescent="0.25">
      <c r="A7955">
        <f>'Input Volunteers'!A7958</f>
        <v>0</v>
      </c>
    </row>
    <row r="7956" spans="1:1" x14ac:dyDescent="0.25">
      <c r="A7956">
        <f>'Input Volunteers'!A7959</f>
        <v>0</v>
      </c>
    </row>
    <row r="7957" spans="1:1" x14ac:dyDescent="0.25">
      <c r="A7957">
        <f>'Input Volunteers'!A7960</f>
        <v>0</v>
      </c>
    </row>
    <row r="7958" spans="1:1" x14ac:dyDescent="0.25">
      <c r="A7958">
        <f>'Input Volunteers'!A7961</f>
        <v>0</v>
      </c>
    </row>
    <row r="7959" spans="1:1" x14ac:dyDescent="0.25">
      <c r="A7959">
        <f>'Input Volunteers'!A7962</f>
        <v>0</v>
      </c>
    </row>
    <row r="7960" spans="1:1" x14ac:dyDescent="0.25">
      <c r="A7960">
        <f>'Input Volunteers'!A7963</f>
        <v>0</v>
      </c>
    </row>
    <row r="7961" spans="1:1" x14ac:dyDescent="0.25">
      <c r="A7961">
        <f>'Input Volunteers'!A7964</f>
        <v>0</v>
      </c>
    </row>
    <row r="7962" spans="1:1" x14ac:dyDescent="0.25">
      <c r="A7962">
        <f>'Input Volunteers'!A7965</f>
        <v>0</v>
      </c>
    </row>
    <row r="7963" spans="1:1" x14ac:dyDescent="0.25">
      <c r="A7963">
        <f>'Input Volunteers'!A7966</f>
        <v>0</v>
      </c>
    </row>
    <row r="7964" spans="1:1" x14ac:dyDescent="0.25">
      <c r="A7964">
        <f>'Input Volunteers'!A7967</f>
        <v>0</v>
      </c>
    </row>
    <row r="7965" spans="1:1" x14ac:dyDescent="0.25">
      <c r="A7965">
        <f>'Input Volunteers'!A7968</f>
        <v>0</v>
      </c>
    </row>
    <row r="7966" spans="1:1" x14ac:dyDescent="0.25">
      <c r="A7966">
        <f>'Input Volunteers'!A7969</f>
        <v>0</v>
      </c>
    </row>
    <row r="7967" spans="1:1" x14ac:dyDescent="0.25">
      <c r="A7967">
        <f>'Input Volunteers'!A7970</f>
        <v>0</v>
      </c>
    </row>
    <row r="7968" spans="1:1" x14ac:dyDescent="0.25">
      <c r="A7968">
        <f>'Input Volunteers'!A7971</f>
        <v>0</v>
      </c>
    </row>
    <row r="7969" spans="1:1" x14ac:dyDescent="0.25">
      <c r="A7969">
        <f>'Input Volunteers'!A7972</f>
        <v>0</v>
      </c>
    </row>
    <row r="7970" spans="1:1" x14ac:dyDescent="0.25">
      <c r="A7970">
        <f>'Input Volunteers'!A7973</f>
        <v>0</v>
      </c>
    </row>
    <row r="7971" spans="1:1" x14ac:dyDescent="0.25">
      <c r="A7971">
        <f>'Input Volunteers'!A7974</f>
        <v>0</v>
      </c>
    </row>
    <row r="7972" spans="1:1" x14ac:dyDescent="0.25">
      <c r="A7972">
        <f>'Input Volunteers'!A7975</f>
        <v>0</v>
      </c>
    </row>
    <row r="7973" spans="1:1" x14ac:dyDescent="0.25">
      <c r="A7973">
        <f>'Input Volunteers'!A7976</f>
        <v>0</v>
      </c>
    </row>
    <row r="7974" spans="1:1" x14ac:dyDescent="0.25">
      <c r="A7974">
        <f>'Input Volunteers'!A7977</f>
        <v>0</v>
      </c>
    </row>
    <row r="7975" spans="1:1" x14ac:dyDescent="0.25">
      <c r="A7975">
        <f>'Input Volunteers'!A7978</f>
        <v>0</v>
      </c>
    </row>
    <row r="7976" spans="1:1" x14ac:dyDescent="0.25">
      <c r="A7976">
        <f>'Input Volunteers'!A7979</f>
        <v>0</v>
      </c>
    </row>
    <row r="7977" spans="1:1" x14ac:dyDescent="0.25">
      <c r="A7977">
        <f>'Input Volunteers'!A7980</f>
        <v>0</v>
      </c>
    </row>
    <row r="7978" spans="1:1" x14ac:dyDescent="0.25">
      <c r="A7978">
        <f>'Input Volunteers'!A7981</f>
        <v>0</v>
      </c>
    </row>
    <row r="7979" spans="1:1" x14ac:dyDescent="0.25">
      <c r="A7979">
        <f>'Input Volunteers'!A7982</f>
        <v>0</v>
      </c>
    </row>
    <row r="7980" spans="1:1" x14ac:dyDescent="0.25">
      <c r="A7980">
        <f>'Input Volunteers'!A7983</f>
        <v>0</v>
      </c>
    </row>
    <row r="7981" spans="1:1" x14ac:dyDescent="0.25">
      <c r="A7981">
        <f>'Input Volunteers'!A7984</f>
        <v>0</v>
      </c>
    </row>
    <row r="7982" spans="1:1" x14ac:dyDescent="0.25">
      <c r="A7982">
        <f>'Input Volunteers'!A7985</f>
        <v>0</v>
      </c>
    </row>
    <row r="7983" spans="1:1" x14ac:dyDescent="0.25">
      <c r="A7983">
        <f>'Input Volunteers'!A7986</f>
        <v>0</v>
      </c>
    </row>
    <row r="7984" spans="1:1" x14ac:dyDescent="0.25">
      <c r="A7984">
        <f>'Input Volunteers'!A7987</f>
        <v>0</v>
      </c>
    </row>
    <row r="7985" spans="1:1" x14ac:dyDescent="0.25">
      <c r="A7985">
        <f>'Input Volunteers'!A7988</f>
        <v>0</v>
      </c>
    </row>
    <row r="7986" spans="1:1" x14ac:dyDescent="0.25">
      <c r="A7986">
        <f>'Input Volunteers'!A7989</f>
        <v>0</v>
      </c>
    </row>
    <row r="7987" spans="1:1" x14ac:dyDescent="0.25">
      <c r="A7987">
        <f>'Input Volunteers'!A7990</f>
        <v>0</v>
      </c>
    </row>
    <row r="7988" spans="1:1" x14ac:dyDescent="0.25">
      <c r="A7988">
        <f>'Input Volunteers'!A7991</f>
        <v>0</v>
      </c>
    </row>
    <row r="7989" spans="1:1" x14ac:dyDescent="0.25">
      <c r="A7989">
        <f>'Input Volunteers'!A7992</f>
        <v>0</v>
      </c>
    </row>
    <row r="7990" spans="1:1" x14ac:dyDescent="0.25">
      <c r="A7990">
        <f>'Input Volunteers'!A7993</f>
        <v>0</v>
      </c>
    </row>
    <row r="7991" spans="1:1" x14ac:dyDescent="0.25">
      <c r="A7991">
        <f>'Input Volunteers'!A7994</f>
        <v>0</v>
      </c>
    </row>
    <row r="7992" spans="1:1" x14ac:dyDescent="0.25">
      <c r="A7992">
        <f>'Input Volunteers'!A7995</f>
        <v>0</v>
      </c>
    </row>
    <row r="7993" spans="1:1" x14ac:dyDescent="0.25">
      <c r="A7993">
        <f>'Input Volunteers'!A7996</f>
        <v>0</v>
      </c>
    </row>
    <row r="7994" spans="1:1" x14ac:dyDescent="0.25">
      <c r="A7994">
        <f>'Input Volunteers'!A7997</f>
        <v>0</v>
      </c>
    </row>
    <row r="7995" spans="1:1" x14ac:dyDescent="0.25">
      <c r="A7995">
        <f>'Input Volunteers'!A7998</f>
        <v>0</v>
      </c>
    </row>
    <row r="7996" spans="1:1" x14ac:dyDescent="0.25">
      <c r="A7996">
        <f>'Input Volunteers'!A7999</f>
        <v>0</v>
      </c>
    </row>
    <row r="7997" spans="1:1" x14ac:dyDescent="0.25">
      <c r="A7997">
        <f>'Input Volunteers'!A8000</f>
        <v>0</v>
      </c>
    </row>
    <row r="7998" spans="1:1" x14ac:dyDescent="0.25">
      <c r="A7998">
        <f>'Input Volunteers'!A8001</f>
        <v>0</v>
      </c>
    </row>
    <row r="7999" spans="1:1" x14ac:dyDescent="0.25">
      <c r="A7999">
        <f>'Input Volunteers'!A8002</f>
        <v>0</v>
      </c>
    </row>
    <row r="8000" spans="1:1" x14ac:dyDescent="0.25">
      <c r="A8000">
        <f>'Input Volunteers'!A8003</f>
        <v>0</v>
      </c>
    </row>
    <row r="8001" spans="1:1" x14ac:dyDescent="0.25">
      <c r="A8001">
        <f>'Input Volunteers'!A8004</f>
        <v>0</v>
      </c>
    </row>
    <row r="8002" spans="1:1" x14ac:dyDescent="0.25">
      <c r="A8002">
        <f>'Input Volunteers'!A8005</f>
        <v>0</v>
      </c>
    </row>
    <row r="8003" spans="1:1" x14ac:dyDescent="0.25">
      <c r="A8003">
        <f>'Input Volunteers'!A8006</f>
        <v>0</v>
      </c>
    </row>
    <row r="8004" spans="1:1" x14ac:dyDescent="0.25">
      <c r="A8004">
        <f>'Input Volunteers'!A8007</f>
        <v>0</v>
      </c>
    </row>
    <row r="8005" spans="1:1" x14ac:dyDescent="0.25">
      <c r="A8005">
        <f>'Input Volunteers'!A8008</f>
        <v>0</v>
      </c>
    </row>
    <row r="8006" spans="1:1" x14ac:dyDescent="0.25">
      <c r="A8006">
        <f>'Input Volunteers'!A8009</f>
        <v>0</v>
      </c>
    </row>
    <row r="8007" spans="1:1" x14ac:dyDescent="0.25">
      <c r="A8007">
        <f>'Input Volunteers'!A8010</f>
        <v>0</v>
      </c>
    </row>
    <row r="8008" spans="1:1" x14ac:dyDescent="0.25">
      <c r="A8008">
        <f>'Input Volunteers'!A8011</f>
        <v>0</v>
      </c>
    </row>
    <row r="8009" spans="1:1" x14ac:dyDescent="0.25">
      <c r="A8009">
        <f>'Input Volunteers'!A8012</f>
        <v>0</v>
      </c>
    </row>
    <row r="8010" spans="1:1" x14ac:dyDescent="0.25">
      <c r="A8010">
        <f>'Input Volunteers'!A8013</f>
        <v>0</v>
      </c>
    </row>
    <row r="8011" spans="1:1" x14ac:dyDescent="0.25">
      <c r="A8011">
        <f>'Input Volunteers'!A8014</f>
        <v>0</v>
      </c>
    </row>
    <row r="8012" spans="1:1" x14ac:dyDescent="0.25">
      <c r="A8012">
        <f>'Input Volunteers'!A8015</f>
        <v>0</v>
      </c>
    </row>
    <row r="8013" spans="1:1" x14ac:dyDescent="0.25">
      <c r="A8013">
        <f>'Input Volunteers'!A8016</f>
        <v>0</v>
      </c>
    </row>
    <row r="8014" spans="1:1" x14ac:dyDescent="0.25">
      <c r="A8014">
        <f>'Input Volunteers'!A8017</f>
        <v>0</v>
      </c>
    </row>
    <row r="8015" spans="1:1" x14ac:dyDescent="0.25">
      <c r="A8015">
        <f>'Input Volunteers'!A8018</f>
        <v>0</v>
      </c>
    </row>
    <row r="8016" spans="1:1" x14ac:dyDescent="0.25">
      <c r="A8016">
        <f>'Input Volunteers'!A8019</f>
        <v>0</v>
      </c>
    </row>
    <row r="8017" spans="1:1" x14ac:dyDescent="0.25">
      <c r="A8017">
        <f>'Input Volunteers'!A8020</f>
        <v>0</v>
      </c>
    </row>
    <row r="8018" spans="1:1" x14ac:dyDescent="0.25">
      <c r="A8018">
        <f>'Input Volunteers'!A8021</f>
        <v>0</v>
      </c>
    </row>
    <row r="8019" spans="1:1" x14ac:dyDescent="0.25">
      <c r="A8019">
        <f>'Input Volunteers'!A8022</f>
        <v>0</v>
      </c>
    </row>
    <row r="8020" spans="1:1" x14ac:dyDescent="0.25">
      <c r="A8020">
        <f>'Input Volunteers'!A8023</f>
        <v>0</v>
      </c>
    </row>
    <row r="8021" spans="1:1" x14ac:dyDescent="0.25">
      <c r="A8021">
        <f>'Input Volunteers'!A8024</f>
        <v>0</v>
      </c>
    </row>
    <row r="8022" spans="1:1" x14ac:dyDescent="0.25">
      <c r="A8022">
        <f>'Input Volunteers'!A8025</f>
        <v>0</v>
      </c>
    </row>
    <row r="8023" spans="1:1" x14ac:dyDescent="0.25">
      <c r="A8023">
        <f>'Input Volunteers'!A8026</f>
        <v>0</v>
      </c>
    </row>
    <row r="8024" spans="1:1" x14ac:dyDescent="0.25">
      <c r="A8024">
        <f>'Input Volunteers'!A8027</f>
        <v>0</v>
      </c>
    </row>
    <row r="8025" spans="1:1" x14ac:dyDescent="0.25">
      <c r="A8025">
        <f>'Input Volunteers'!A8028</f>
        <v>0</v>
      </c>
    </row>
    <row r="8026" spans="1:1" x14ac:dyDescent="0.25">
      <c r="A8026">
        <f>'Input Volunteers'!A8029</f>
        <v>0</v>
      </c>
    </row>
    <row r="8027" spans="1:1" x14ac:dyDescent="0.25">
      <c r="A8027">
        <f>'Input Volunteers'!A8030</f>
        <v>0</v>
      </c>
    </row>
    <row r="8028" spans="1:1" x14ac:dyDescent="0.25">
      <c r="A8028">
        <f>'Input Volunteers'!A8031</f>
        <v>0</v>
      </c>
    </row>
    <row r="8029" spans="1:1" x14ac:dyDescent="0.25">
      <c r="A8029">
        <f>'Input Volunteers'!A8032</f>
        <v>0</v>
      </c>
    </row>
    <row r="8030" spans="1:1" x14ac:dyDescent="0.25">
      <c r="A8030">
        <f>'Input Volunteers'!A8033</f>
        <v>0</v>
      </c>
    </row>
    <row r="8031" spans="1:1" x14ac:dyDescent="0.25">
      <c r="A8031">
        <f>'Input Volunteers'!A8034</f>
        <v>0</v>
      </c>
    </row>
    <row r="8032" spans="1:1" x14ac:dyDescent="0.25">
      <c r="A8032">
        <f>'Input Volunteers'!A8035</f>
        <v>0</v>
      </c>
    </row>
    <row r="8033" spans="1:1" x14ac:dyDescent="0.25">
      <c r="A8033">
        <f>'Input Volunteers'!A8036</f>
        <v>0</v>
      </c>
    </row>
    <row r="8034" spans="1:1" x14ac:dyDescent="0.25">
      <c r="A8034">
        <f>'Input Volunteers'!A8037</f>
        <v>0</v>
      </c>
    </row>
    <row r="8035" spans="1:1" x14ac:dyDescent="0.25">
      <c r="A8035">
        <f>'Input Volunteers'!A8038</f>
        <v>0</v>
      </c>
    </row>
    <row r="8036" spans="1:1" x14ac:dyDescent="0.25">
      <c r="A8036">
        <f>'Input Volunteers'!A8039</f>
        <v>0</v>
      </c>
    </row>
    <row r="8037" spans="1:1" x14ac:dyDescent="0.25">
      <c r="A8037">
        <f>'Input Volunteers'!A8040</f>
        <v>0</v>
      </c>
    </row>
    <row r="8038" spans="1:1" x14ac:dyDescent="0.25">
      <c r="A8038">
        <f>'Input Volunteers'!A8041</f>
        <v>0</v>
      </c>
    </row>
    <row r="8039" spans="1:1" x14ac:dyDescent="0.25">
      <c r="A8039">
        <f>'Input Volunteers'!A8042</f>
        <v>0</v>
      </c>
    </row>
    <row r="8040" spans="1:1" x14ac:dyDescent="0.25">
      <c r="A8040">
        <f>'Input Volunteers'!A8043</f>
        <v>0</v>
      </c>
    </row>
    <row r="8041" spans="1:1" x14ac:dyDescent="0.25">
      <c r="A8041">
        <f>'Input Volunteers'!A8044</f>
        <v>0</v>
      </c>
    </row>
    <row r="8042" spans="1:1" x14ac:dyDescent="0.25">
      <c r="A8042">
        <f>'Input Volunteers'!A8045</f>
        <v>0</v>
      </c>
    </row>
    <row r="8043" spans="1:1" x14ac:dyDescent="0.25">
      <c r="A8043">
        <f>'Input Volunteers'!A8046</f>
        <v>0</v>
      </c>
    </row>
    <row r="8044" spans="1:1" x14ac:dyDescent="0.25">
      <c r="A8044">
        <f>'Input Volunteers'!A8047</f>
        <v>0</v>
      </c>
    </row>
    <row r="8045" spans="1:1" x14ac:dyDescent="0.25">
      <c r="A8045">
        <f>'Input Volunteers'!A8048</f>
        <v>0</v>
      </c>
    </row>
    <row r="8046" spans="1:1" x14ac:dyDescent="0.25">
      <c r="A8046">
        <f>'Input Volunteers'!A8049</f>
        <v>0</v>
      </c>
    </row>
    <row r="8047" spans="1:1" x14ac:dyDescent="0.25">
      <c r="A8047">
        <f>'Input Volunteers'!A8050</f>
        <v>0</v>
      </c>
    </row>
    <row r="8048" spans="1:1" x14ac:dyDescent="0.25">
      <c r="A8048">
        <f>'Input Volunteers'!A8051</f>
        <v>0</v>
      </c>
    </row>
    <row r="8049" spans="1:1" x14ac:dyDescent="0.25">
      <c r="A8049">
        <f>'Input Volunteers'!A8052</f>
        <v>0</v>
      </c>
    </row>
    <row r="8050" spans="1:1" x14ac:dyDescent="0.25">
      <c r="A8050">
        <f>'Input Volunteers'!A8053</f>
        <v>0</v>
      </c>
    </row>
    <row r="8051" spans="1:1" x14ac:dyDescent="0.25">
      <c r="A8051">
        <f>'Input Volunteers'!A8054</f>
        <v>0</v>
      </c>
    </row>
    <row r="8052" spans="1:1" x14ac:dyDescent="0.25">
      <c r="A8052">
        <f>'Input Volunteers'!A8055</f>
        <v>0</v>
      </c>
    </row>
    <row r="8053" spans="1:1" x14ac:dyDescent="0.25">
      <c r="A8053">
        <f>'Input Volunteers'!A8056</f>
        <v>0</v>
      </c>
    </row>
    <row r="8054" spans="1:1" x14ac:dyDescent="0.25">
      <c r="A8054">
        <f>'Input Volunteers'!A8057</f>
        <v>0</v>
      </c>
    </row>
    <row r="8055" spans="1:1" x14ac:dyDescent="0.25">
      <c r="A8055">
        <f>'Input Volunteers'!A8058</f>
        <v>0</v>
      </c>
    </row>
    <row r="8056" spans="1:1" x14ac:dyDescent="0.25">
      <c r="A8056">
        <f>'Input Volunteers'!A8059</f>
        <v>0</v>
      </c>
    </row>
    <row r="8057" spans="1:1" x14ac:dyDescent="0.25">
      <c r="A8057">
        <f>'Input Volunteers'!A8060</f>
        <v>0</v>
      </c>
    </row>
    <row r="8058" spans="1:1" x14ac:dyDescent="0.25">
      <c r="A8058">
        <f>'Input Volunteers'!A8061</f>
        <v>0</v>
      </c>
    </row>
    <row r="8059" spans="1:1" x14ac:dyDescent="0.25">
      <c r="A8059">
        <f>'Input Volunteers'!A8062</f>
        <v>0</v>
      </c>
    </row>
    <row r="8060" spans="1:1" x14ac:dyDescent="0.25">
      <c r="A8060">
        <f>'Input Volunteers'!A8063</f>
        <v>0</v>
      </c>
    </row>
    <row r="8061" spans="1:1" x14ac:dyDescent="0.25">
      <c r="A8061">
        <f>'Input Volunteers'!A8064</f>
        <v>0</v>
      </c>
    </row>
    <row r="8062" spans="1:1" x14ac:dyDescent="0.25">
      <c r="A8062">
        <f>'Input Volunteers'!A8065</f>
        <v>0</v>
      </c>
    </row>
    <row r="8063" spans="1:1" x14ac:dyDescent="0.25">
      <c r="A8063">
        <f>'Input Volunteers'!A8066</f>
        <v>0</v>
      </c>
    </row>
    <row r="8064" spans="1:1" x14ac:dyDescent="0.25">
      <c r="A8064">
        <f>'Input Volunteers'!A8067</f>
        <v>0</v>
      </c>
    </row>
    <row r="8065" spans="1:1" x14ac:dyDescent="0.25">
      <c r="A8065">
        <f>'Input Volunteers'!A8068</f>
        <v>0</v>
      </c>
    </row>
    <row r="8066" spans="1:1" x14ac:dyDescent="0.25">
      <c r="A8066">
        <f>'Input Volunteers'!A8069</f>
        <v>0</v>
      </c>
    </row>
    <row r="8067" spans="1:1" x14ac:dyDescent="0.25">
      <c r="A8067">
        <f>'Input Volunteers'!A8070</f>
        <v>0</v>
      </c>
    </row>
    <row r="8068" spans="1:1" x14ac:dyDescent="0.25">
      <c r="A8068">
        <f>'Input Volunteers'!A8071</f>
        <v>0</v>
      </c>
    </row>
    <row r="8069" spans="1:1" x14ac:dyDescent="0.25">
      <c r="A8069">
        <f>'Input Volunteers'!A8072</f>
        <v>0</v>
      </c>
    </row>
    <row r="8070" spans="1:1" x14ac:dyDescent="0.25">
      <c r="A8070">
        <f>'Input Volunteers'!A8073</f>
        <v>0</v>
      </c>
    </row>
    <row r="8071" spans="1:1" x14ac:dyDescent="0.25">
      <c r="A8071">
        <f>'Input Volunteers'!A8074</f>
        <v>0</v>
      </c>
    </row>
    <row r="8072" spans="1:1" x14ac:dyDescent="0.25">
      <c r="A8072">
        <f>'Input Volunteers'!A8075</f>
        <v>0</v>
      </c>
    </row>
    <row r="8073" spans="1:1" x14ac:dyDescent="0.25">
      <c r="A8073">
        <f>'Input Volunteers'!A8076</f>
        <v>0</v>
      </c>
    </row>
    <row r="8074" spans="1:1" x14ac:dyDescent="0.25">
      <c r="A8074">
        <f>'Input Volunteers'!A8077</f>
        <v>0</v>
      </c>
    </row>
    <row r="8075" spans="1:1" x14ac:dyDescent="0.25">
      <c r="A8075">
        <f>'Input Volunteers'!A8078</f>
        <v>0</v>
      </c>
    </row>
    <row r="8076" spans="1:1" x14ac:dyDescent="0.25">
      <c r="A8076">
        <f>'Input Volunteers'!A8079</f>
        <v>0</v>
      </c>
    </row>
    <row r="8077" spans="1:1" x14ac:dyDescent="0.25">
      <c r="A8077">
        <f>'Input Volunteers'!A8080</f>
        <v>0</v>
      </c>
    </row>
    <row r="8078" spans="1:1" x14ac:dyDescent="0.25">
      <c r="A8078">
        <f>'Input Volunteers'!A8081</f>
        <v>0</v>
      </c>
    </row>
    <row r="8079" spans="1:1" x14ac:dyDescent="0.25">
      <c r="A8079">
        <f>'Input Volunteers'!A8082</f>
        <v>0</v>
      </c>
    </row>
    <row r="8080" spans="1:1" x14ac:dyDescent="0.25">
      <c r="A8080">
        <f>'Input Volunteers'!A8083</f>
        <v>0</v>
      </c>
    </row>
    <row r="8081" spans="1:1" x14ac:dyDescent="0.25">
      <c r="A8081">
        <f>'Input Volunteers'!A8084</f>
        <v>0</v>
      </c>
    </row>
    <row r="8082" spans="1:1" x14ac:dyDescent="0.25">
      <c r="A8082">
        <f>'Input Volunteers'!A8085</f>
        <v>0</v>
      </c>
    </row>
    <row r="8083" spans="1:1" x14ac:dyDescent="0.25">
      <c r="A8083">
        <f>'Input Volunteers'!A8086</f>
        <v>0</v>
      </c>
    </row>
    <row r="8084" spans="1:1" x14ac:dyDescent="0.25">
      <c r="A8084">
        <f>'Input Volunteers'!A8087</f>
        <v>0</v>
      </c>
    </row>
    <row r="8085" spans="1:1" x14ac:dyDescent="0.25">
      <c r="A8085">
        <f>'Input Volunteers'!A8088</f>
        <v>0</v>
      </c>
    </row>
    <row r="8086" spans="1:1" x14ac:dyDescent="0.25">
      <c r="A8086">
        <f>'Input Volunteers'!A8089</f>
        <v>0</v>
      </c>
    </row>
    <row r="8087" spans="1:1" x14ac:dyDescent="0.25">
      <c r="A8087">
        <f>'Input Volunteers'!A8090</f>
        <v>0</v>
      </c>
    </row>
    <row r="8088" spans="1:1" x14ac:dyDescent="0.25">
      <c r="A8088">
        <f>'Input Volunteers'!A8091</f>
        <v>0</v>
      </c>
    </row>
    <row r="8089" spans="1:1" x14ac:dyDescent="0.25">
      <c r="A8089">
        <f>'Input Volunteers'!A8092</f>
        <v>0</v>
      </c>
    </row>
    <row r="8090" spans="1:1" x14ac:dyDescent="0.25">
      <c r="A8090">
        <f>'Input Volunteers'!A8093</f>
        <v>0</v>
      </c>
    </row>
    <row r="8091" spans="1:1" x14ac:dyDescent="0.25">
      <c r="A8091">
        <f>'Input Volunteers'!A8094</f>
        <v>0</v>
      </c>
    </row>
    <row r="8092" spans="1:1" x14ac:dyDescent="0.25">
      <c r="A8092">
        <f>'Input Volunteers'!A8095</f>
        <v>0</v>
      </c>
    </row>
    <row r="8093" spans="1:1" x14ac:dyDescent="0.25">
      <c r="A8093">
        <f>'Input Volunteers'!A8096</f>
        <v>0</v>
      </c>
    </row>
    <row r="8094" spans="1:1" x14ac:dyDescent="0.25">
      <c r="A8094">
        <f>'Input Volunteers'!A8097</f>
        <v>0</v>
      </c>
    </row>
    <row r="8095" spans="1:1" x14ac:dyDescent="0.25">
      <c r="A8095">
        <f>'Input Volunteers'!A8098</f>
        <v>0</v>
      </c>
    </row>
    <row r="8096" spans="1:1" x14ac:dyDescent="0.25">
      <c r="A8096">
        <f>'Input Volunteers'!A8099</f>
        <v>0</v>
      </c>
    </row>
    <row r="8097" spans="1:1" x14ac:dyDescent="0.25">
      <c r="A8097">
        <f>'Input Volunteers'!A8100</f>
        <v>0</v>
      </c>
    </row>
    <row r="8098" spans="1:1" x14ac:dyDescent="0.25">
      <c r="A8098">
        <f>'Input Volunteers'!A8101</f>
        <v>0</v>
      </c>
    </row>
    <row r="8099" spans="1:1" x14ac:dyDescent="0.25">
      <c r="A8099">
        <f>'Input Volunteers'!A8102</f>
        <v>0</v>
      </c>
    </row>
    <row r="8100" spans="1:1" x14ac:dyDescent="0.25">
      <c r="A8100">
        <f>'Input Volunteers'!A8103</f>
        <v>0</v>
      </c>
    </row>
    <row r="8101" spans="1:1" x14ac:dyDescent="0.25">
      <c r="A8101">
        <f>'Input Volunteers'!A8104</f>
        <v>0</v>
      </c>
    </row>
    <row r="8102" spans="1:1" x14ac:dyDescent="0.25">
      <c r="A8102">
        <f>'Input Volunteers'!A8105</f>
        <v>0</v>
      </c>
    </row>
    <row r="8103" spans="1:1" x14ac:dyDescent="0.25">
      <c r="A8103">
        <f>'Input Volunteers'!A8106</f>
        <v>0</v>
      </c>
    </row>
    <row r="8104" spans="1:1" x14ac:dyDescent="0.25">
      <c r="A8104">
        <f>'Input Volunteers'!A8107</f>
        <v>0</v>
      </c>
    </row>
    <row r="8105" spans="1:1" x14ac:dyDescent="0.25">
      <c r="A8105">
        <f>'Input Volunteers'!A8108</f>
        <v>0</v>
      </c>
    </row>
    <row r="8106" spans="1:1" x14ac:dyDescent="0.25">
      <c r="A8106">
        <f>'Input Volunteers'!A8109</f>
        <v>0</v>
      </c>
    </row>
    <row r="8107" spans="1:1" x14ac:dyDescent="0.25">
      <c r="A8107">
        <f>'Input Volunteers'!A8110</f>
        <v>0</v>
      </c>
    </row>
    <row r="8108" spans="1:1" x14ac:dyDescent="0.25">
      <c r="A8108">
        <f>'Input Volunteers'!A8111</f>
        <v>0</v>
      </c>
    </row>
    <row r="8109" spans="1:1" x14ac:dyDescent="0.25">
      <c r="A8109">
        <f>'Input Volunteers'!A8112</f>
        <v>0</v>
      </c>
    </row>
    <row r="8110" spans="1:1" x14ac:dyDescent="0.25">
      <c r="A8110">
        <f>'Input Volunteers'!A8113</f>
        <v>0</v>
      </c>
    </row>
    <row r="8111" spans="1:1" x14ac:dyDescent="0.25">
      <c r="A8111">
        <f>'Input Volunteers'!A8114</f>
        <v>0</v>
      </c>
    </row>
    <row r="8112" spans="1:1" x14ac:dyDescent="0.25">
      <c r="A8112">
        <f>'Input Volunteers'!A8115</f>
        <v>0</v>
      </c>
    </row>
    <row r="8113" spans="1:1" x14ac:dyDescent="0.25">
      <c r="A8113">
        <f>'Input Volunteers'!A8116</f>
        <v>0</v>
      </c>
    </row>
    <row r="8114" spans="1:1" x14ac:dyDescent="0.25">
      <c r="A8114">
        <f>'Input Volunteers'!A8117</f>
        <v>0</v>
      </c>
    </row>
    <row r="8115" spans="1:1" x14ac:dyDescent="0.25">
      <c r="A8115">
        <f>'Input Volunteers'!A8118</f>
        <v>0</v>
      </c>
    </row>
    <row r="8116" spans="1:1" x14ac:dyDescent="0.25">
      <c r="A8116">
        <f>'Input Volunteers'!A8119</f>
        <v>0</v>
      </c>
    </row>
    <row r="8117" spans="1:1" x14ac:dyDescent="0.25">
      <c r="A8117">
        <f>'Input Volunteers'!A8120</f>
        <v>0</v>
      </c>
    </row>
    <row r="8118" spans="1:1" x14ac:dyDescent="0.25">
      <c r="A8118">
        <f>'Input Volunteers'!A8121</f>
        <v>0</v>
      </c>
    </row>
    <row r="8119" spans="1:1" x14ac:dyDescent="0.25">
      <c r="A8119">
        <f>'Input Volunteers'!A8122</f>
        <v>0</v>
      </c>
    </row>
    <row r="8120" spans="1:1" x14ac:dyDescent="0.25">
      <c r="A8120">
        <f>'Input Volunteers'!A8123</f>
        <v>0</v>
      </c>
    </row>
    <row r="8121" spans="1:1" x14ac:dyDescent="0.25">
      <c r="A8121">
        <f>'Input Volunteers'!A8124</f>
        <v>0</v>
      </c>
    </row>
    <row r="8122" spans="1:1" x14ac:dyDescent="0.25">
      <c r="A8122">
        <f>'Input Volunteers'!A8125</f>
        <v>0</v>
      </c>
    </row>
    <row r="8123" spans="1:1" x14ac:dyDescent="0.25">
      <c r="A8123">
        <f>'Input Volunteers'!A8126</f>
        <v>0</v>
      </c>
    </row>
    <row r="8124" spans="1:1" x14ac:dyDescent="0.25">
      <c r="A8124">
        <f>'Input Volunteers'!A8127</f>
        <v>0</v>
      </c>
    </row>
    <row r="8125" spans="1:1" x14ac:dyDescent="0.25">
      <c r="A8125">
        <f>'Input Volunteers'!A8128</f>
        <v>0</v>
      </c>
    </row>
    <row r="8126" spans="1:1" x14ac:dyDescent="0.25">
      <c r="A8126">
        <f>'Input Volunteers'!A8129</f>
        <v>0</v>
      </c>
    </row>
    <row r="8127" spans="1:1" x14ac:dyDescent="0.25">
      <c r="A8127">
        <f>'Input Volunteers'!A8130</f>
        <v>0</v>
      </c>
    </row>
    <row r="8128" spans="1:1" x14ac:dyDescent="0.25">
      <c r="A8128">
        <f>'Input Volunteers'!A8131</f>
        <v>0</v>
      </c>
    </row>
    <row r="8129" spans="1:1" x14ac:dyDescent="0.25">
      <c r="A8129">
        <f>'Input Volunteers'!A8132</f>
        <v>0</v>
      </c>
    </row>
    <row r="8130" spans="1:1" x14ac:dyDescent="0.25">
      <c r="A8130">
        <f>'Input Volunteers'!A8133</f>
        <v>0</v>
      </c>
    </row>
    <row r="8131" spans="1:1" x14ac:dyDescent="0.25">
      <c r="A8131">
        <f>'Input Volunteers'!A8134</f>
        <v>0</v>
      </c>
    </row>
    <row r="8132" spans="1:1" x14ac:dyDescent="0.25">
      <c r="A8132">
        <f>'Input Volunteers'!A8135</f>
        <v>0</v>
      </c>
    </row>
    <row r="8133" spans="1:1" x14ac:dyDescent="0.25">
      <c r="A8133">
        <f>'Input Volunteers'!A8136</f>
        <v>0</v>
      </c>
    </row>
    <row r="8134" spans="1:1" x14ac:dyDescent="0.25">
      <c r="A8134">
        <f>'Input Volunteers'!A8137</f>
        <v>0</v>
      </c>
    </row>
    <row r="8135" spans="1:1" x14ac:dyDescent="0.25">
      <c r="A8135">
        <f>'Input Volunteers'!A8138</f>
        <v>0</v>
      </c>
    </row>
    <row r="8136" spans="1:1" x14ac:dyDescent="0.25">
      <c r="A8136">
        <f>'Input Volunteers'!A8139</f>
        <v>0</v>
      </c>
    </row>
    <row r="8137" spans="1:1" x14ac:dyDescent="0.25">
      <c r="A8137">
        <f>'Input Volunteers'!A8140</f>
        <v>0</v>
      </c>
    </row>
    <row r="8138" spans="1:1" x14ac:dyDescent="0.25">
      <c r="A8138">
        <f>'Input Volunteers'!A8141</f>
        <v>0</v>
      </c>
    </row>
    <row r="8139" spans="1:1" x14ac:dyDescent="0.25">
      <c r="A8139">
        <f>'Input Volunteers'!A8142</f>
        <v>0</v>
      </c>
    </row>
    <row r="8140" spans="1:1" x14ac:dyDescent="0.25">
      <c r="A8140">
        <f>'Input Volunteers'!A8143</f>
        <v>0</v>
      </c>
    </row>
    <row r="8141" spans="1:1" x14ac:dyDescent="0.25">
      <c r="A8141">
        <f>'Input Volunteers'!A8144</f>
        <v>0</v>
      </c>
    </row>
    <row r="8142" spans="1:1" x14ac:dyDescent="0.25">
      <c r="A8142">
        <f>'Input Volunteers'!A8145</f>
        <v>0</v>
      </c>
    </row>
    <row r="8143" spans="1:1" x14ac:dyDescent="0.25">
      <c r="A8143">
        <f>'Input Volunteers'!A8146</f>
        <v>0</v>
      </c>
    </row>
    <row r="8144" spans="1:1" x14ac:dyDescent="0.25">
      <c r="A8144">
        <f>'Input Volunteers'!A8147</f>
        <v>0</v>
      </c>
    </row>
    <row r="8145" spans="1:1" x14ac:dyDescent="0.25">
      <c r="A8145">
        <f>'Input Volunteers'!A8148</f>
        <v>0</v>
      </c>
    </row>
    <row r="8146" spans="1:1" x14ac:dyDescent="0.25">
      <c r="A8146">
        <f>'Input Volunteers'!A8149</f>
        <v>0</v>
      </c>
    </row>
    <row r="8147" spans="1:1" x14ac:dyDescent="0.25">
      <c r="A8147">
        <f>'Input Volunteers'!A8150</f>
        <v>0</v>
      </c>
    </row>
    <row r="8148" spans="1:1" x14ac:dyDescent="0.25">
      <c r="A8148">
        <f>'Input Volunteers'!A8151</f>
        <v>0</v>
      </c>
    </row>
    <row r="8149" spans="1:1" x14ac:dyDescent="0.25">
      <c r="A8149">
        <f>'Input Volunteers'!A8152</f>
        <v>0</v>
      </c>
    </row>
    <row r="8150" spans="1:1" x14ac:dyDescent="0.25">
      <c r="A8150">
        <f>'Input Volunteers'!A8153</f>
        <v>0</v>
      </c>
    </row>
    <row r="8151" spans="1:1" x14ac:dyDescent="0.25">
      <c r="A8151">
        <f>'Input Volunteers'!A8154</f>
        <v>0</v>
      </c>
    </row>
    <row r="8152" spans="1:1" x14ac:dyDescent="0.25">
      <c r="A8152">
        <f>'Input Volunteers'!A8155</f>
        <v>0</v>
      </c>
    </row>
    <row r="8153" spans="1:1" x14ac:dyDescent="0.25">
      <c r="A8153">
        <f>'Input Volunteers'!A8156</f>
        <v>0</v>
      </c>
    </row>
    <row r="8154" spans="1:1" x14ac:dyDescent="0.25">
      <c r="A8154">
        <f>'Input Volunteers'!A8157</f>
        <v>0</v>
      </c>
    </row>
    <row r="8155" spans="1:1" x14ac:dyDescent="0.25">
      <c r="A8155">
        <f>'Input Volunteers'!A8158</f>
        <v>0</v>
      </c>
    </row>
    <row r="8156" spans="1:1" x14ac:dyDescent="0.25">
      <c r="A8156">
        <f>'Input Volunteers'!A8159</f>
        <v>0</v>
      </c>
    </row>
    <row r="8157" spans="1:1" x14ac:dyDescent="0.25">
      <c r="A8157">
        <f>'Input Volunteers'!A8160</f>
        <v>0</v>
      </c>
    </row>
    <row r="8158" spans="1:1" x14ac:dyDescent="0.25">
      <c r="A8158">
        <f>'Input Volunteers'!A8161</f>
        <v>0</v>
      </c>
    </row>
    <row r="8159" spans="1:1" x14ac:dyDescent="0.25">
      <c r="A8159">
        <f>'Input Volunteers'!A8162</f>
        <v>0</v>
      </c>
    </row>
    <row r="8160" spans="1:1" x14ac:dyDescent="0.25">
      <c r="A8160">
        <f>'Input Volunteers'!A8163</f>
        <v>0</v>
      </c>
    </row>
    <row r="8161" spans="1:1" x14ac:dyDescent="0.25">
      <c r="A8161">
        <f>'Input Volunteers'!A8164</f>
        <v>0</v>
      </c>
    </row>
    <row r="8162" spans="1:1" x14ac:dyDescent="0.25">
      <c r="A8162">
        <f>'Input Volunteers'!A8165</f>
        <v>0</v>
      </c>
    </row>
    <row r="8163" spans="1:1" x14ac:dyDescent="0.25">
      <c r="A8163">
        <f>'Input Volunteers'!A8166</f>
        <v>0</v>
      </c>
    </row>
    <row r="8164" spans="1:1" x14ac:dyDescent="0.25">
      <c r="A8164">
        <f>'Input Volunteers'!A8167</f>
        <v>0</v>
      </c>
    </row>
    <row r="8165" spans="1:1" x14ac:dyDescent="0.25">
      <c r="A8165">
        <f>'Input Volunteers'!A8168</f>
        <v>0</v>
      </c>
    </row>
    <row r="8166" spans="1:1" x14ac:dyDescent="0.25">
      <c r="A8166">
        <f>'Input Volunteers'!A8169</f>
        <v>0</v>
      </c>
    </row>
    <row r="8167" spans="1:1" x14ac:dyDescent="0.25">
      <c r="A8167">
        <f>'Input Volunteers'!A8170</f>
        <v>0</v>
      </c>
    </row>
    <row r="8168" spans="1:1" x14ac:dyDescent="0.25">
      <c r="A8168">
        <f>'Input Volunteers'!A8171</f>
        <v>0</v>
      </c>
    </row>
    <row r="8169" spans="1:1" x14ac:dyDescent="0.25">
      <c r="A8169">
        <f>'Input Volunteers'!A8172</f>
        <v>0</v>
      </c>
    </row>
    <row r="8170" spans="1:1" x14ac:dyDescent="0.25">
      <c r="A8170">
        <f>'Input Volunteers'!A8173</f>
        <v>0</v>
      </c>
    </row>
    <row r="8171" spans="1:1" x14ac:dyDescent="0.25">
      <c r="A8171">
        <f>'Input Volunteers'!A8174</f>
        <v>0</v>
      </c>
    </row>
    <row r="8172" spans="1:1" x14ac:dyDescent="0.25">
      <c r="A8172">
        <f>'Input Volunteers'!A8175</f>
        <v>0</v>
      </c>
    </row>
    <row r="8173" spans="1:1" x14ac:dyDescent="0.25">
      <c r="A8173">
        <f>'Input Volunteers'!A8176</f>
        <v>0</v>
      </c>
    </row>
    <row r="8174" spans="1:1" x14ac:dyDescent="0.25">
      <c r="A8174">
        <f>'Input Volunteers'!A8177</f>
        <v>0</v>
      </c>
    </row>
    <row r="8175" spans="1:1" x14ac:dyDescent="0.25">
      <c r="A8175">
        <f>'Input Volunteers'!A8178</f>
        <v>0</v>
      </c>
    </row>
    <row r="8176" spans="1:1" x14ac:dyDescent="0.25">
      <c r="A8176">
        <f>'Input Volunteers'!A8179</f>
        <v>0</v>
      </c>
    </row>
    <row r="8177" spans="1:1" x14ac:dyDescent="0.25">
      <c r="A8177">
        <f>'Input Volunteers'!A8180</f>
        <v>0</v>
      </c>
    </row>
    <row r="8178" spans="1:1" x14ac:dyDescent="0.25">
      <c r="A8178">
        <f>'Input Volunteers'!A8181</f>
        <v>0</v>
      </c>
    </row>
    <row r="8179" spans="1:1" x14ac:dyDescent="0.25">
      <c r="A8179">
        <f>'Input Volunteers'!A8182</f>
        <v>0</v>
      </c>
    </row>
    <row r="8180" spans="1:1" x14ac:dyDescent="0.25">
      <c r="A8180">
        <f>'Input Volunteers'!A8183</f>
        <v>0</v>
      </c>
    </row>
    <row r="8181" spans="1:1" x14ac:dyDescent="0.25">
      <c r="A8181">
        <f>'Input Volunteers'!A8184</f>
        <v>0</v>
      </c>
    </row>
    <row r="8182" spans="1:1" x14ac:dyDescent="0.25">
      <c r="A8182">
        <f>'Input Volunteers'!A8185</f>
        <v>0</v>
      </c>
    </row>
    <row r="8183" spans="1:1" x14ac:dyDescent="0.25">
      <c r="A8183">
        <f>'Input Volunteers'!A8186</f>
        <v>0</v>
      </c>
    </row>
    <row r="8184" spans="1:1" x14ac:dyDescent="0.25">
      <c r="A8184">
        <f>'Input Volunteers'!A8187</f>
        <v>0</v>
      </c>
    </row>
    <row r="8185" spans="1:1" x14ac:dyDescent="0.25">
      <c r="A8185">
        <f>'Input Volunteers'!A8188</f>
        <v>0</v>
      </c>
    </row>
    <row r="8186" spans="1:1" x14ac:dyDescent="0.25">
      <c r="A8186">
        <f>'Input Volunteers'!A8189</f>
        <v>0</v>
      </c>
    </row>
    <row r="8187" spans="1:1" x14ac:dyDescent="0.25">
      <c r="A8187">
        <f>'Input Volunteers'!A8190</f>
        <v>0</v>
      </c>
    </row>
    <row r="8188" spans="1:1" x14ac:dyDescent="0.25">
      <c r="A8188">
        <f>'Input Volunteers'!A8191</f>
        <v>0</v>
      </c>
    </row>
    <row r="8189" spans="1:1" x14ac:dyDescent="0.25">
      <c r="A8189">
        <f>'Input Volunteers'!A8192</f>
        <v>0</v>
      </c>
    </row>
    <row r="8190" spans="1:1" x14ac:dyDescent="0.25">
      <c r="A8190">
        <f>'Input Volunteers'!A8193</f>
        <v>0</v>
      </c>
    </row>
    <row r="8191" spans="1:1" x14ac:dyDescent="0.25">
      <c r="A8191">
        <f>'Input Volunteers'!A8194</f>
        <v>0</v>
      </c>
    </row>
    <row r="8192" spans="1:1" x14ac:dyDescent="0.25">
      <c r="A8192">
        <f>'Input Volunteers'!A8195</f>
        <v>0</v>
      </c>
    </row>
    <row r="8193" spans="1:1" x14ac:dyDescent="0.25">
      <c r="A8193">
        <f>'Input Volunteers'!A8196</f>
        <v>0</v>
      </c>
    </row>
    <row r="8194" spans="1:1" x14ac:dyDescent="0.25">
      <c r="A8194">
        <f>'Input Volunteers'!A8197</f>
        <v>0</v>
      </c>
    </row>
    <row r="8195" spans="1:1" x14ac:dyDescent="0.25">
      <c r="A8195">
        <f>'Input Volunteers'!A8198</f>
        <v>0</v>
      </c>
    </row>
    <row r="8196" spans="1:1" x14ac:dyDescent="0.25">
      <c r="A8196">
        <f>'Input Volunteers'!A8199</f>
        <v>0</v>
      </c>
    </row>
    <row r="8197" spans="1:1" x14ac:dyDescent="0.25">
      <c r="A8197">
        <f>'Input Volunteers'!A8200</f>
        <v>0</v>
      </c>
    </row>
    <row r="8198" spans="1:1" x14ac:dyDescent="0.25">
      <c r="A8198">
        <f>'Input Volunteers'!A8201</f>
        <v>0</v>
      </c>
    </row>
    <row r="8199" spans="1:1" x14ac:dyDescent="0.25">
      <c r="A8199">
        <f>'Input Volunteers'!A8202</f>
        <v>0</v>
      </c>
    </row>
    <row r="8200" spans="1:1" x14ac:dyDescent="0.25">
      <c r="A8200">
        <f>'Input Volunteers'!A8203</f>
        <v>0</v>
      </c>
    </row>
    <row r="8201" spans="1:1" x14ac:dyDescent="0.25">
      <c r="A8201">
        <f>'Input Volunteers'!A8204</f>
        <v>0</v>
      </c>
    </row>
    <row r="8202" spans="1:1" x14ac:dyDescent="0.25">
      <c r="A8202">
        <f>'Input Volunteers'!A8205</f>
        <v>0</v>
      </c>
    </row>
    <row r="8203" spans="1:1" x14ac:dyDescent="0.25">
      <c r="A8203">
        <f>'Input Volunteers'!A8206</f>
        <v>0</v>
      </c>
    </row>
    <row r="8204" spans="1:1" x14ac:dyDescent="0.25">
      <c r="A8204">
        <f>'Input Volunteers'!A8207</f>
        <v>0</v>
      </c>
    </row>
    <row r="8205" spans="1:1" x14ac:dyDescent="0.25">
      <c r="A8205">
        <f>'Input Volunteers'!A8208</f>
        <v>0</v>
      </c>
    </row>
    <row r="8206" spans="1:1" x14ac:dyDescent="0.25">
      <c r="A8206">
        <f>'Input Volunteers'!A8209</f>
        <v>0</v>
      </c>
    </row>
    <row r="8207" spans="1:1" x14ac:dyDescent="0.25">
      <c r="A8207">
        <f>'Input Volunteers'!A8210</f>
        <v>0</v>
      </c>
    </row>
    <row r="8208" spans="1:1" x14ac:dyDescent="0.25">
      <c r="A8208">
        <f>'Input Volunteers'!A8211</f>
        <v>0</v>
      </c>
    </row>
    <row r="8209" spans="1:1" x14ac:dyDescent="0.25">
      <c r="A8209">
        <f>'Input Volunteers'!A8212</f>
        <v>0</v>
      </c>
    </row>
    <row r="8210" spans="1:1" x14ac:dyDescent="0.25">
      <c r="A8210">
        <f>'Input Volunteers'!A8213</f>
        <v>0</v>
      </c>
    </row>
    <row r="8211" spans="1:1" x14ac:dyDescent="0.25">
      <c r="A8211">
        <f>'Input Volunteers'!A8214</f>
        <v>0</v>
      </c>
    </row>
    <row r="8212" spans="1:1" x14ac:dyDescent="0.25">
      <c r="A8212">
        <f>'Input Volunteers'!A8215</f>
        <v>0</v>
      </c>
    </row>
    <row r="8213" spans="1:1" x14ac:dyDescent="0.25">
      <c r="A8213">
        <f>'Input Volunteers'!A8216</f>
        <v>0</v>
      </c>
    </row>
    <row r="8214" spans="1:1" x14ac:dyDescent="0.25">
      <c r="A8214">
        <f>'Input Volunteers'!A8217</f>
        <v>0</v>
      </c>
    </row>
    <row r="8215" spans="1:1" x14ac:dyDescent="0.25">
      <c r="A8215">
        <f>'Input Volunteers'!A8218</f>
        <v>0</v>
      </c>
    </row>
    <row r="8216" spans="1:1" x14ac:dyDescent="0.25">
      <c r="A8216">
        <f>'Input Volunteers'!A8219</f>
        <v>0</v>
      </c>
    </row>
    <row r="8217" spans="1:1" x14ac:dyDescent="0.25">
      <c r="A8217">
        <f>'Input Volunteers'!A8220</f>
        <v>0</v>
      </c>
    </row>
    <row r="8218" spans="1:1" x14ac:dyDescent="0.25">
      <c r="A8218">
        <f>'Input Volunteers'!A8221</f>
        <v>0</v>
      </c>
    </row>
    <row r="8219" spans="1:1" x14ac:dyDescent="0.25">
      <c r="A8219">
        <f>'Input Volunteers'!A8222</f>
        <v>0</v>
      </c>
    </row>
    <row r="8220" spans="1:1" x14ac:dyDescent="0.25">
      <c r="A8220">
        <f>'Input Volunteers'!A8223</f>
        <v>0</v>
      </c>
    </row>
    <row r="8221" spans="1:1" x14ac:dyDescent="0.25">
      <c r="A8221">
        <f>'Input Volunteers'!A8224</f>
        <v>0</v>
      </c>
    </row>
    <row r="8222" spans="1:1" x14ac:dyDescent="0.25">
      <c r="A8222">
        <f>'Input Volunteers'!A8225</f>
        <v>0</v>
      </c>
    </row>
    <row r="8223" spans="1:1" x14ac:dyDescent="0.25">
      <c r="A8223">
        <f>'Input Volunteers'!A8226</f>
        <v>0</v>
      </c>
    </row>
    <row r="8224" spans="1:1" x14ac:dyDescent="0.25">
      <c r="A8224">
        <f>'Input Volunteers'!A8227</f>
        <v>0</v>
      </c>
    </row>
    <row r="8225" spans="1:1" x14ac:dyDescent="0.25">
      <c r="A8225">
        <f>'Input Volunteers'!A8228</f>
        <v>0</v>
      </c>
    </row>
    <row r="8226" spans="1:1" x14ac:dyDescent="0.25">
      <c r="A8226">
        <f>'Input Volunteers'!A8229</f>
        <v>0</v>
      </c>
    </row>
    <row r="8227" spans="1:1" x14ac:dyDescent="0.25">
      <c r="A8227">
        <f>'Input Volunteers'!A8230</f>
        <v>0</v>
      </c>
    </row>
    <row r="8228" spans="1:1" x14ac:dyDescent="0.25">
      <c r="A8228">
        <f>'Input Volunteers'!A8231</f>
        <v>0</v>
      </c>
    </row>
    <row r="8229" spans="1:1" x14ac:dyDescent="0.25">
      <c r="A8229">
        <f>'Input Volunteers'!A8232</f>
        <v>0</v>
      </c>
    </row>
    <row r="8230" spans="1:1" x14ac:dyDescent="0.25">
      <c r="A8230">
        <f>'Input Volunteers'!A8233</f>
        <v>0</v>
      </c>
    </row>
    <row r="8231" spans="1:1" x14ac:dyDescent="0.25">
      <c r="A8231">
        <f>'Input Volunteers'!A8234</f>
        <v>0</v>
      </c>
    </row>
    <row r="8232" spans="1:1" x14ac:dyDescent="0.25">
      <c r="A8232">
        <f>'Input Volunteers'!A8235</f>
        <v>0</v>
      </c>
    </row>
    <row r="8233" spans="1:1" x14ac:dyDescent="0.25">
      <c r="A8233">
        <f>'Input Volunteers'!A8236</f>
        <v>0</v>
      </c>
    </row>
    <row r="8234" spans="1:1" x14ac:dyDescent="0.25">
      <c r="A8234">
        <f>'Input Volunteers'!A8237</f>
        <v>0</v>
      </c>
    </row>
    <row r="8235" spans="1:1" x14ac:dyDescent="0.25">
      <c r="A8235">
        <f>'Input Volunteers'!A8238</f>
        <v>0</v>
      </c>
    </row>
    <row r="8236" spans="1:1" x14ac:dyDescent="0.25">
      <c r="A8236">
        <f>'Input Volunteers'!A8239</f>
        <v>0</v>
      </c>
    </row>
    <row r="8237" spans="1:1" x14ac:dyDescent="0.25">
      <c r="A8237">
        <f>'Input Volunteers'!A8240</f>
        <v>0</v>
      </c>
    </row>
    <row r="8238" spans="1:1" x14ac:dyDescent="0.25">
      <c r="A8238">
        <f>'Input Volunteers'!A8241</f>
        <v>0</v>
      </c>
    </row>
    <row r="8239" spans="1:1" x14ac:dyDescent="0.25">
      <c r="A8239">
        <f>'Input Volunteers'!A8242</f>
        <v>0</v>
      </c>
    </row>
    <row r="8240" spans="1:1" x14ac:dyDescent="0.25">
      <c r="A8240">
        <f>'Input Volunteers'!A8243</f>
        <v>0</v>
      </c>
    </row>
    <row r="8241" spans="1:1" x14ac:dyDescent="0.25">
      <c r="A8241">
        <f>'Input Volunteers'!A8244</f>
        <v>0</v>
      </c>
    </row>
    <row r="8242" spans="1:1" x14ac:dyDescent="0.25">
      <c r="A8242">
        <f>'Input Volunteers'!A8245</f>
        <v>0</v>
      </c>
    </row>
    <row r="8243" spans="1:1" x14ac:dyDescent="0.25">
      <c r="A8243">
        <f>'Input Volunteers'!A8246</f>
        <v>0</v>
      </c>
    </row>
    <row r="8244" spans="1:1" x14ac:dyDescent="0.25">
      <c r="A8244">
        <f>'Input Volunteers'!A8247</f>
        <v>0</v>
      </c>
    </row>
    <row r="8245" spans="1:1" x14ac:dyDescent="0.25">
      <c r="A8245">
        <f>'Input Volunteers'!A8248</f>
        <v>0</v>
      </c>
    </row>
    <row r="8246" spans="1:1" x14ac:dyDescent="0.25">
      <c r="A8246">
        <f>'Input Volunteers'!A8249</f>
        <v>0</v>
      </c>
    </row>
    <row r="8247" spans="1:1" x14ac:dyDescent="0.25">
      <c r="A8247">
        <f>'Input Volunteers'!A8250</f>
        <v>0</v>
      </c>
    </row>
    <row r="8248" spans="1:1" x14ac:dyDescent="0.25">
      <c r="A8248">
        <f>'Input Volunteers'!A8251</f>
        <v>0</v>
      </c>
    </row>
    <row r="8249" spans="1:1" x14ac:dyDescent="0.25">
      <c r="A8249">
        <f>'Input Volunteers'!A8252</f>
        <v>0</v>
      </c>
    </row>
    <row r="8250" spans="1:1" x14ac:dyDescent="0.25">
      <c r="A8250">
        <f>'Input Volunteers'!A8253</f>
        <v>0</v>
      </c>
    </row>
    <row r="8251" spans="1:1" x14ac:dyDescent="0.25">
      <c r="A8251">
        <f>'Input Volunteers'!A8254</f>
        <v>0</v>
      </c>
    </row>
    <row r="8252" spans="1:1" x14ac:dyDescent="0.25">
      <c r="A8252">
        <f>'Input Volunteers'!A8255</f>
        <v>0</v>
      </c>
    </row>
    <row r="8253" spans="1:1" x14ac:dyDescent="0.25">
      <c r="A8253">
        <f>'Input Volunteers'!A8256</f>
        <v>0</v>
      </c>
    </row>
    <row r="8254" spans="1:1" x14ac:dyDescent="0.25">
      <c r="A8254">
        <f>'Input Volunteers'!A8257</f>
        <v>0</v>
      </c>
    </row>
    <row r="8255" spans="1:1" x14ac:dyDescent="0.25">
      <c r="A8255">
        <f>'Input Volunteers'!A8258</f>
        <v>0</v>
      </c>
    </row>
    <row r="8256" spans="1:1" x14ac:dyDescent="0.25">
      <c r="A8256">
        <f>'Input Volunteers'!A8259</f>
        <v>0</v>
      </c>
    </row>
    <row r="8257" spans="1:1" x14ac:dyDescent="0.25">
      <c r="A8257">
        <f>'Input Volunteers'!A8260</f>
        <v>0</v>
      </c>
    </row>
    <row r="8258" spans="1:1" x14ac:dyDescent="0.25">
      <c r="A8258">
        <f>'Input Volunteers'!A8261</f>
        <v>0</v>
      </c>
    </row>
    <row r="8259" spans="1:1" x14ac:dyDescent="0.25">
      <c r="A8259">
        <f>'Input Volunteers'!A8262</f>
        <v>0</v>
      </c>
    </row>
    <row r="8260" spans="1:1" x14ac:dyDescent="0.25">
      <c r="A8260">
        <f>'Input Volunteers'!A8263</f>
        <v>0</v>
      </c>
    </row>
    <row r="8261" spans="1:1" x14ac:dyDescent="0.25">
      <c r="A8261">
        <f>'Input Volunteers'!A8264</f>
        <v>0</v>
      </c>
    </row>
    <row r="8262" spans="1:1" x14ac:dyDescent="0.25">
      <c r="A8262">
        <f>'Input Volunteers'!A8265</f>
        <v>0</v>
      </c>
    </row>
    <row r="8263" spans="1:1" x14ac:dyDescent="0.25">
      <c r="A8263">
        <f>'Input Volunteers'!A8266</f>
        <v>0</v>
      </c>
    </row>
    <row r="8264" spans="1:1" x14ac:dyDescent="0.25">
      <c r="A8264">
        <f>'Input Volunteers'!A8267</f>
        <v>0</v>
      </c>
    </row>
    <row r="8265" spans="1:1" x14ac:dyDescent="0.25">
      <c r="A8265">
        <f>'Input Volunteers'!A8268</f>
        <v>0</v>
      </c>
    </row>
    <row r="8266" spans="1:1" x14ac:dyDescent="0.25">
      <c r="A8266">
        <f>'Input Volunteers'!A8269</f>
        <v>0</v>
      </c>
    </row>
    <row r="8267" spans="1:1" x14ac:dyDescent="0.25">
      <c r="A8267">
        <f>'Input Volunteers'!A8270</f>
        <v>0</v>
      </c>
    </row>
    <row r="8268" spans="1:1" x14ac:dyDescent="0.25">
      <c r="A8268">
        <f>'Input Volunteers'!A8271</f>
        <v>0</v>
      </c>
    </row>
    <row r="8269" spans="1:1" x14ac:dyDescent="0.25">
      <c r="A8269">
        <f>'Input Volunteers'!A8272</f>
        <v>0</v>
      </c>
    </row>
    <row r="8270" spans="1:1" x14ac:dyDescent="0.25">
      <c r="A8270">
        <f>'Input Volunteers'!A8273</f>
        <v>0</v>
      </c>
    </row>
    <row r="8271" spans="1:1" x14ac:dyDescent="0.25">
      <c r="A8271">
        <f>'Input Volunteers'!A8274</f>
        <v>0</v>
      </c>
    </row>
    <row r="8272" spans="1:1" x14ac:dyDescent="0.25">
      <c r="A8272">
        <f>'Input Volunteers'!A8275</f>
        <v>0</v>
      </c>
    </row>
    <row r="8273" spans="1:1" x14ac:dyDescent="0.25">
      <c r="A8273">
        <f>'Input Volunteers'!A8276</f>
        <v>0</v>
      </c>
    </row>
    <row r="8274" spans="1:1" x14ac:dyDescent="0.25">
      <c r="A8274">
        <f>'Input Volunteers'!A8277</f>
        <v>0</v>
      </c>
    </row>
    <row r="8275" spans="1:1" x14ac:dyDescent="0.25">
      <c r="A8275">
        <f>'Input Volunteers'!A8278</f>
        <v>0</v>
      </c>
    </row>
    <row r="8276" spans="1:1" x14ac:dyDescent="0.25">
      <c r="A8276">
        <f>'Input Volunteers'!A8279</f>
        <v>0</v>
      </c>
    </row>
    <row r="8277" spans="1:1" x14ac:dyDescent="0.25">
      <c r="A8277">
        <f>'Input Volunteers'!A8280</f>
        <v>0</v>
      </c>
    </row>
    <row r="8278" spans="1:1" x14ac:dyDescent="0.25">
      <c r="A8278">
        <f>'Input Volunteers'!A8281</f>
        <v>0</v>
      </c>
    </row>
    <row r="8279" spans="1:1" x14ac:dyDescent="0.25">
      <c r="A8279">
        <f>'Input Volunteers'!A8282</f>
        <v>0</v>
      </c>
    </row>
    <row r="8280" spans="1:1" x14ac:dyDescent="0.25">
      <c r="A8280">
        <f>'Input Volunteers'!A8283</f>
        <v>0</v>
      </c>
    </row>
    <row r="8281" spans="1:1" x14ac:dyDescent="0.25">
      <c r="A8281">
        <f>'Input Volunteers'!A8284</f>
        <v>0</v>
      </c>
    </row>
    <row r="8282" spans="1:1" x14ac:dyDescent="0.25">
      <c r="A8282">
        <f>'Input Volunteers'!A8285</f>
        <v>0</v>
      </c>
    </row>
    <row r="8283" spans="1:1" x14ac:dyDescent="0.25">
      <c r="A8283">
        <f>'Input Volunteers'!A8286</f>
        <v>0</v>
      </c>
    </row>
    <row r="8284" spans="1:1" x14ac:dyDescent="0.25">
      <c r="A8284">
        <f>'Input Volunteers'!A8287</f>
        <v>0</v>
      </c>
    </row>
    <row r="8285" spans="1:1" x14ac:dyDescent="0.25">
      <c r="A8285">
        <f>'Input Volunteers'!A8288</f>
        <v>0</v>
      </c>
    </row>
    <row r="8286" spans="1:1" x14ac:dyDescent="0.25">
      <c r="A8286">
        <f>'Input Volunteers'!A8289</f>
        <v>0</v>
      </c>
    </row>
    <row r="8287" spans="1:1" x14ac:dyDescent="0.25">
      <c r="A8287">
        <f>'Input Volunteers'!A8290</f>
        <v>0</v>
      </c>
    </row>
    <row r="8288" spans="1:1" x14ac:dyDescent="0.25">
      <c r="A8288">
        <f>'Input Volunteers'!A8291</f>
        <v>0</v>
      </c>
    </row>
    <row r="8289" spans="1:1" x14ac:dyDescent="0.25">
      <c r="A8289">
        <f>'Input Volunteers'!A8292</f>
        <v>0</v>
      </c>
    </row>
    <row r="8290" spans="1:1" x14ac:dyDescent="0.25">
      <c r="A8290">
        <f>'Input Volunteers'!A8293</f>
        <v>0</v>
      </c>
    </row>
    <row r="8291" spans="1:1" x14ac:dyDescent="0.25">
      <c r="A8291">
        <f>'Input Volunteers'!A8294</f>
        <v>0</v>
      </c>
    </row>
    <row r="8292" spans="1:1" x14ac:dyDescent="0.25">
      <c r="A8292">
        <f>'Input Volunteers'!A8295</f>
        <v>0</v>
      </c>
    </row>
    <row r="8293" spans="1:1" x14ac:dyDescent="0.25">
      <c r="A8293">
        <f>'Input Volunteers'!A8296</f>
        <v>0</v>
      </c>
    </row>
    <row r="8294" spans="1:1" x14ac:dyDescent="0.25">
      <c r="A8294">
        <f>'Input Volunteers'!A8297</f>
        <v>0</v>
      </c>
    </row>
    <row r="8295" spans="1:1" x14ac:dyDescent="0.25">
      <c r="A8295">
        <f>'Input Volunteers'!A8298</f>
        <v>0</v>
      </c>
    </row>
    <row r="8296" spans="1:1" x14ac:dyDescent="0.25">
      <c r="A8296">
        <f>'Input Volunteers'!A8299</f>
        <v>0</v>
      </c>
    </row>
    <row r="8297" spans="1:1" x14ac:dyDescent="0.25">
      <c r="A8297">
        <f>'Input Volunteers'!A8300</f>
        <v>0</v>
      </c>
    </row>
    <row r="8298" spans="1:1" x14ac:dyDescent="0.25">
      <c r="A8298">
        <f>'Input Volunteers'!A8301</f>
        <v>0</v>
      </c>
    </row>
    <row r="8299" spans="1:1" x14ac:dyDescent="0.25">
      <c r="A8299">
        <f>'Input Volunteers'!A8302</f>
        <v>0</v>
      </c>
    </row>
    <row r="8300" spans="1:1" x14ac:dyDescent="0.25">
      <c r="A8300">
        <f>'Input Volunteers'!A8303</f>
        <v>0</v>
      </c>
    </row>
    <row r="8301" spans="1:1" x14ac:dyDescent="0.25">
      <c r="A8301">
        <f>'Input Volunteers'!A8304</f>
        <v>0</v>
      </c>
    </row>
    <row r="8302" spans="1:1" x14ac:dyDescent="0.25">
      <c r="A8302">
        <f>'Input Volunteers'!A8305</f>
        <v>0</v>
      </c>
    </row>
    <row r="8303" spans="1:1" x14ac:dyDescent="0.25">
      <c r="A8303">
        <f>'Input Volunteers'!A8306</f>
        <v>0</v>
      </c>
    </row>
    <row r="8304" spans="1:1" x14ac:dyDescent="0.25">
      <c r="A8304">
        <f>'Input Volunteers'!A8307</f>
        <v>0</v>
      </c>
    </row>
    <row r="8305" spans="1:1" x14ac:dyDescent="0.25">
      <c r="A8305">
        <f>'Input Volunteers'!A8308</f>
        <v>0</v>
      </c>
    </row>
    <row r="8306" spans="1:1" x14ac:dyDescent="0.25">
      <c r="A8306">
        <f>'Input Volunteers'!A8309</f>
        <v>0</v>
      </c>
    </row>
    <row r="8307" spans="1:1" x14ac:dyDescent="0.25">
      <c r="A8307">
        <f>'Input Volunteers'!A8310</f>
        <v>0</v>
      </c>
    </row>
    <row r="8308" spans="1:1" x14ac:dyDescent="0.25">
      <c r="A8308">
        <f>'Input Volunteers'!A8311</f>
        <v>0</v>
      </c>
    </row>
    <row r="8309" spans="1:1" x14ac:dyDescent="0.25">
      <c r="A8309">
        <f>'Input Volunteers'!A8312</f>
        <v>0</v>
      </c>
    </row>
    <row r="8310" spans="1:1" x14ac:dyDescent="0.25">
      <c r="A8310">
        <f>'Input Volunteers'!A8313</f>
        <v>0</v>
      </c>
    </row>
    <row r="8311" spans="1:1" x14ac:dyDescent="0.25">
      <c r="A8311">
        <f>'Input Volunteers'!A8314</f>
        <v>0</v>
      </c>
    </row>
    <row r="8312" spans="1:1" x14ac:dyDescent="0.25">
      <c r="A8312">
        <f>'Input Volunteers'!A8315</f>
        <v>0</v>
      </c>
    </row>
    <row r="8313" spans="1:1" x14ac:dyDescent="0.25">
      <c r="A8313">
        <f>'Input Volunteers'!A8316</f>
        <v>0</v>
      </c>
    </row>
    <row r="8314" spans="1:1" x14ac:dyDescent="0.25">
      <c r="A8314">
        <f>'Input Volunteers'!A8317</f>
        <v>0</v>
      </c>
    </row>
    <row r="8315" spans="1:1" x14ac:dyDescent="0.25">
      <c r="A8315">
        <f>'Input Volunteers'!A8318</f>
        <v>0</v>
      </c>
    </row>
    <row r="8316" spans="1:1" x14ac:dyDescent="0.25">
      <c r="A8316">
        <f>'Input Volunteers'!A8319</f>
        <v>0</v>
      </c>
    </row>
    <row r="8317" spans="1:1" x14ac:dyDescent="0.25">
      <c r="A8317">
        <f>'Input Volunteers'!A8320</f>
        <v>0</v>
      </c>
    </row>
    <row r="8318" spans="1:1" x14ac:dyDescent="0.25">
      <c r="A8318">
        <f>'Input Volunteers'!A8321</f>
        <v>0</v>
      </c>
    </row>
    <row r="8319" spans="1:1" x14ac:dyDescent="0.25">
      <c r="A8319">
        <f>'Input Volunteers'!A8322</f>
        <v>0</v>
      </c>
    </row>
    <row r="8320" spans="1:1" x14ac:dyDescent="0.25">
      <c r="A8320">
        <f>'Input Volunteers'!A8323</f>
        <v>0</v>
      </c>
    </row>
    <row r="8321" spans="1:1" x14ac:dyDescent="0.25">
      <c r="A8321">
        <f>'Input Volunteers'!A8324</f>
        <v>0</v>
      </c>
    </row>
    <row r="8322" spans="1:1" x14ac:dyDescent="0.25">
      <c r="A8322">
        <f>'Input Volunteers'!A8325</f>
        <v>0</v>
      </c>
    </row>
    <row r="8323" spans="1:1" x14ac:dyDescent="0.25">
      <c r="A8323">
        <f>'Input Volunteers'!A8326</f>
        <v>0</v>
      </c>
    </row>
    <row r="8324" spans="1:1" x14ac:dyDescent="0.25">
      <c r="A8324">
        <f>'Input Volunteers'!A8327</f>
        <v>0</v>
      </c>
    </row>
    <row r="8325" spans="1:1" x14ac:dyDescent="0.25">
      <c r="A8325">
        <f>'Input Volunteers'!A8328</f>
        <v>0</v>
      </c>
    </row>
    <row r="8326" spans="1:1" x14ac:dyDescent="0.25">
      <c r="A8326">
        <f>'Input Volunteers'!A8329</f>
        <v>0</v>
      </c>
    </row>
    <row r="8327" spans="1:1" x14ac:dyDescent="0.25">
      <c r="A8327">
        <f>'Input Volunteers'!A8330</f>
        <v>0</v>
      </c>
    </row>
    <row r="8328" spans="1:1" x14ac:dyDescent="0.25">
      <c r="A8328">
        <f>'Input Volunteers'!A8331</f>
        <v>0</v>
      </c>
    </row>
    <row r="8329" spans="1:1" x14ac:dyDescent="0.25">
      <c r="A8329">
        <f>'Input Volunteers'!A8332</f>
        <v>0</v>
      </c>
    </row>
    <row r="8330" spans="1:1" x14ac:dyDescent="0.25">
      <c r="A8330">
        <f>'Input Volunteers'!A8333</f>
        <v>0</v>
      </c>
    </row>
    <row r="8331" spans="1:1" x14ac:dyDescent="0.25">
      <c r="A8331">
        <f>'Input Volunteers'!A8334</f>
        <v>0</v>
      </c>
    </row>
    <row r="8332" spans="1:1" x14ac:dyDescent="0.25">
      <c r="A8332">
        <f>'Input Volunteers'!A8335</f>
        <v>0</v>
      </c>
    </row>
    <row r="8333" spans="1:1" x14ac:dyDescent="0.25">
      <c r="A8333">
        <f>'Input Volunteers'!A8336</f>
        <v>0</v>
      </c>
    </row>
    <row r="8334" spans="1:1" x14ac:dyDescent="0.25">
      <c r="A8334">
        <f>'Input Volunteers'!A8337</f>
        <v>0</v>
      </c>
    </row>
    <row r="8335" spans="1:1" x14ac:dyDescent="0.25">
      <c r="A8335">
        <f>'Input Volunteers'!A8338</f>
        <v>0</v>
      </c>
    </row>
    <row r="8336" spans="1:1" x14ac:dyDescent="0.25">
      <c r="A8336">
        <f>'Input Volunteers'!A8339</f>
        <v>0</v>
      </c>
    </row>
    <row r="8337" spans="1:1" x14ac:dyDescent="0.25">
      <c r="A8337">
        <f>'Input Volunteers'!A8340</f>
        <v>0</v>
      </c>
    </row>
    <row r="8338" spans="1:1" x14ac:dyDescent="0.25">
      <c r="A8338">
        <f>'Input Volunteers'!A8341</f>
        <v>0</v>
      </c>
    </row>
    <row r="8339" spans="1:1" x14ac:dyDescent="0.25">
      <c r="A8339">
        <f>'Input Volunteers'!A8342</f>
        <v>0</v>
      </c>
    </row>
    <row r="8340" spans="1:1" x14ac:dyDescent="0.25">
      <c r="A8340">
        <f>'Input Volunteers'!A8343</f>
        <v>0</v>
      </c>
    </row>
    <row r="8341" spans="1:1" x14ac:dyDescent="0.25">
      <c r="A8341">
        <f>'Input Volunteers'!A8344</f>
        <v>0</v>
      </c>
    </row>
    <row r="8342" spans="1:1" x14ac:dyDescent="0.25">
      <c r="A8342">
        <f>'Input Volunteers'!A8345</f>
        <v>0</v>
      </c>
    </row>
    <row r="8343" spans="1:1" x14ac:dyDescent="0.25">
      <c r="A8343">
        <f>'Input Volunteers'!A8346</f>
        <v>0</v>
      </c>
    </row>
    <row r="8344" spans="1:1" x14ac:dyDescent="0.25">
      <c r="A8344">
        <f>'Input Volunteers'!A8347</f>
        <v>0</v>
      </c>
    </row>
    <row r="8345" spans="1:1" x14ac:dyDescent="0.25">
      <c r="A8345">
        <f>'Input Volunteers'!A8348</f>
        <v>0</v>
      </c>
    </row>
    <row r="8346" spans="1:1" x14ac:dyDescent="0.25">
      <c r="A8346">
        <f>'Input Volunteers'!A8349</f>
        <v>0</v>
      </c>
    </row>
    <row r="8347" spans="1:1" x14ac:dyDescent="0.25">
      <c r="A8347">
        <f>'Input Volunteers'!A8350</f>
        <v>0</v>
      </c>
    </row>
    <row r="8348" spans="1:1" x14ac:dyDescent="0.25">
      <c r="A8348">
        <f>'Input Volunteers'!A8351</f>
        <v>0</v>
      </c>
    </row>
    <row r="8349" spans="1:1" x14ac:dyDescent="0.25">
      <c r="A8349">
        <f>'Input Volunteers'!A8352</f>
        <v>0</v>
      </c>
    </row>
    <row r="8350" spans="1:1" x14ac:dyDescent="0.25">
      <c r="A8350">
        <f>'Input Volunteers'!A8353</f>
        <v>0</v>
      </c>
    </row>
    <row r="8351" spans="1:1" x14ac:dyDescent="0.25">
      <c r="A8351">
        <f>'Input Volunteers'!A8354</f>
        <v>0</v>
      </c>
    </row>
    <row r="8352" spans="1:1" x14ac:dyDescent="0.25">
      <c r="A8352">
        <f>'Input Volunteers'!A8355</f>
        <v>0</v>
      </c>
    </row>
    <row r="8353" spans="1:1" x14ac:dyDescent="0.25">
      <c r="A8353">
        <f>'Input Volunteers'!A8356</f>
        <v>0</v>
      </c>
    </row>
    <row r="8354" spans="1:1" x14ac:dyDescent="0.25">
      <c r="A8354">
        <f>'Input Volunteers'!A8357</f>
        <v>0</v>
      </c>
    </row>
    <row r="8355" spans="1:1" x14ac:dyDescent="0.25">
      <c r="A8355">
        <f>'Input Volunteers'!A8358</f>
        <v>0</v>
      </c>
    </row>
    <row r="8356" spans="1:1" x14ac:dyDescent="0.25">
      <c r="A8356">
        <f>'Input Volunteers'!A8359</f>
        <v>0</v>
      </c>
    </row>
    <row r="8357" spans="1:1" x14ac:dyDescent="0.25">
      <c r="A8357">
        <f>'Input Volunteers'!A8360</f>
        <v>0</v>
      </c>
    </row>
    <row r="8358" spans="1:1" x14ac:dyDescent="0.25">
      <c r="A8358">
        <f>'Input Volunteers'!A8361</f>
        <v>0</v>
      </c>
    </row>
    <row r="8359" spans="1:1" x14ac:dyDescent="0.25">
      <c r="A8359">
        <f>'Input Volunteers'!A8362</f>
        <v>0</v>
      </c>
    </row>
    <row r="8360" spans="1:1" x14ac:dyDescent="0.25">
      <c r="A8360">
        <f>'Input Volunteers'!A8363</f>
        <v>0</v>
      </c>
    </row>
    <row r="8361" spans="1:1" x14ac:dyDescent="0.25">
      <c r="A8361">
        <f>'Input Volunteers'!A8364</f>
        <v>0</v>
      </c>
    </row>
    <row r="8362" spans="1:1" x14ac:dyDescent="0.25">
      <c r="A8362">
        <f>'Input Volunteers'!A8365</f>
        <v>0</v>
      </c>
    </row>
    <row r="8363" spans="1:1" x14ac:dyDescent="0.25">
      <c r="A8363">
        <f>'Input Volunteers'!A8366</f>
        <v>0</v>
      </c>
    </row>
    <row r="8364" spans="1:1" x14ac:dyDescent="0.25">
      <c r="A8364">
        <f>'Input Volunteers'!A8367</f>
        <v>0</v>
      </c>
    </row>
    <row r="8365" spans="1:1" x14ac:dyDescent="0.25">
      <c r="A8365">
        <f>'Input Volunteers'!A8368</f>
        <v>0</v>
      </c>
    </row>
    <row r="8366" spans="1:1" x14ac:dyDescent="0.25">
      <c r="A8366">
        <f>'Input Volunteers'!A8369</f>
        <v>0</v>
      </c>
    </row>
    <row r="8367" spans="1:1" x14ac:dyDescent="0.25">
      <c r="A8367">
        <f>'Input Volunteers'!A8370</f>
        <v>0</v>
      </c>
    </row>
    <row r="8368" spans="1:1" x14ac:dyDescent="0.25">
      <c r="A8368">
        <f>'Input Volunteers'!A8371</f>
        <v>0</v>
      </c>
    </row>
    <row r="8369" spans="1:1" x14ac:dyDescent="0.25">
      <c r="A8369">
        <f>'Input Volunteers'!A8372</f>
        <v>0</v>
      </c>
    </row>
    <row r="8370" spans="1:1" x14ac:dyDescent="0.25">
      <c r="A8370">
        <f>'Input Volunteers'!A8373</f>
        <v>0</v>
      </c>
    </row>
    <row r="8371" spans="1:1" x14ac:dyDescent="0.25">
      <c r="A8371">
        <f>'Input Volunteers'!A8374</f>
        <v>0</v>
      </c>
    </row>
    <row r="8372" spans="1:1" x14ac:dyDescent="0.25">
      <c r="A8372">
        <f>'Input Volunteers'!A8375</f>
        <v>0</v>
      </c>
    </row>
    <row r="8373" spans="1:1" x14ac:dyDescent="0.25">
      <c r="A8373">
        <f>'Input Volunteers'!A8376</f>
        <v>0</v>
      </c>
    </row>
    <row r="8374" spans="1:1" x14ac:dyDescent="0.25">
      <c r="A8374">
        <f>'Input Volunteers'!A8377</f>
        <v>0</v>
      </c>
    </row>
    <row r="8375" spans="1:1" x14ac:dyDescent="0.25">
      <c r="A8375">
        <f>'Input Volunteers'!A8378</f>
        <v>0</v>
      </c>
    </row>
    <row r="8376" spans="1:1" x14ac:dyDescent="0.25">
      <c r="A8376">
        <f>'Input Volunteers'!A8379</f>
        <v>0</v>
      </c>
    </row>
    <row r="8377" spans="1:1" x14ac:dyDescent="0.25">
      <c r="A8377">
        <f>'Input Volunteers'!A8380</f>
        <v>0</v>
      </c>
    </row>
    <row r="8378" spans="1:1" x14ac:dyDescent="0.25">
      <c r="A8378">
        <f>'Input Volunteers'!A8381</f>
        <v>0</v>
      </c>
    </row>
    <row r="8379" spans="1:1" x14ac:dyDescent="0.25">
      <c r="A8379">
        <f>'Input Volunteers'!A8382</f>
        <v>0</v>
      </c>
    </row>
    <row r="8380" spans="1:1" x14ac:dyDescent="0.25">
      <c r="A8380">
        <f>'Input Volunteers'!A8383</f>
        <v>0</v>
      </c>
    </row>
    <row r="8381" spans="1:1" x14ac:dyDescent="0.25">
      <c r="A8381">
        <f>'Input Volunteers'!A8384</f>
        <v>0</v>
      </c>
    </row>
    <row r="8382" spans="1:1" x14ac:dyDescent="0.25">
      <c r="A8382">
        <f>'Input Volunteers'!A8385</f>
        <v>0</v>
      </c>
    </row>
    <row r="8383" spans="1:1" x14ac:dyDescent="0.25">
      <c r="A8383">
        <f>'Input Volunteers'!A8386</f>
        <v>0</v>
      </c>
    </row>
    <row r="8384" spans="1:1" x14ac:dyDescent="0.25">
      <c r="A8384">
        <f>'Input Volunteers'!A8387</f>
        <v>0</v>
      </c>
    </row>
    <row r="8385" spans="1:1" x14ac:dyDescent="0.25">
      <c r="A8385">
        <f>'Input Volunteers'!A8388</f>
        <v>0</v>
      </c>
    </row>
    <row r="8386" spans="1:1" x14ac:dyDescent="0.25">
      <c r="A8386">
        <f>'Input Volunteers'!A8389</f>
        <v>0</v>
      </c>
    </row>
    <row r="8387" spans="1:1" x14ac:dyDescent="0.25">
      <c r="A8387">
        <f>'Input Volunteers'!A8390</f>
        <v>0</v>
      </c>
    </row>
    <row r="8388" spans="1:1" x14ac:dyDescent="0.25">
      <c r="A8388">
        <f>'Input Volunteers'!A8391</f>
        <v>0</v>
      </c>
    </row>
    <row r="8389" spans="1:1" x14ac:dyDescent="0.25">
      <c r="A8389">
        <f>'Input Volunteers'!A8392</f>
        <v>0</v>
      </c>
    </row>
    <row r="8390" spans="1:1" x14ac:dyDescent="0.25">
      <c r="A8390">
        <f>'Input Volunteers'!A8393</f>
        <v>0</v>
      </c>
    </row>
    <row r="8391" spans="1:1" x14ac:dyDescent="0.25">
      <c r="A8391">
        <f>'Input Volunteers'!A8394</f>
        <v>0</v>
      </c>
    </row>
    <row r="8392" spans="1:1" x14ac:dyDescent="0.25">
      <c r="A8392">
        <f>'Input Volunteers'!A8395</f>
        <v>0</v>
      </c>
    </row>
    <row r="8393" spans="1:1" x14ac:dyDescent="0.25">
      <c r="A8393">
        <f>'Input Volunteers'!A8396</f>
        <v>0</v>
      </c>
    </row>
    <row r="8394" spans="1:1" x14ac:dyDescent="0.25">
      <c r="A8394">
        <f>'Input Volunteers'!A8397</f>
        <v>0</v>
      </c>
    </row>
    <row r="8395" spans="1:1" x14ac:dyDescent="0.25">
      <c r="A8395">
        <f>'Input Volunteers'!A8398</f>
        <v>0</v>
      </c>
    </row>
    <row r="8396" spans="1:1" x14ac:dyDescent="0.25">
      <c r="A8396">
        <f>'Input Volunteers'!A8399</f>
        <v>0</v>
      </c>
    </row>
    <row r="8397" spans="1:1" x14ac:dyDescent="0.25">
      <c r="A8397">
        <f>'Input Volunteers'!A8400</f>
        <v>0</v>
      </c>
    </row>
    <row r="8398" spans="1:1" x14ac:dyDescent="0.25">
      <c r="A8398">
        <f>'Input Volunteers'!A8401</f>
        <v>0</v>
      </c>
    </row>
    <row r="8399" spans="1:1" x14ac:dyDescent="0.25">
      <c r="A8399">
        <f>'Input Volunteers'!A8402</f>
        <v>0</v>
      </c>
    </row>
    <row r="8400" spans="1:1" x14ac:dyDescent="0.25">
      <c r="A8400">
        <f>'Input Volunteers'!A8403</f>
        <v>0</v>
      </c>
    </row>
    <row r="8401" spans="1:1" x14ac:dyDescent="0.25">
      <c r="A8401">
        <f>'Input Volunteers'!A8404</f>
        <v>0</v>
      </c>
    </row>
    <row r="8402" spans="1:1" x14ac:dyDescent="0.25">
      <c r="A8402">
        <f>'Input Volunteers'!A8405</f>
        <v>0</v>
      </c>
    </row>
    <row r="8403" spans="1:1" x14ac:dyDescent="0.25">
      <c r="A8403">
        <f>'Input Volunteers'!A8406</f>
        <v>0</v>
      </c>
    </row>
    <row r="8404" spans="1:1" x14ac:dyDescent="0.25">
      <c r="A8404">
        <f>'Input Volunteers'!A8407</f>
        <v>0</v>
      </c>
    </row>
    <row r="8405" spans="1:1" x14ac:dyDescent="0.25">
      <c r="A8405">
        <f>'Input Volunteers'!A8408</f>
        <v>0</v>
      </c>
    </row>
    <row r="8406" spans="1:1" x14ac:dyDescent="0.25">
      <c r="A8406">
        <f>'Input Volunteers'!A8409</f>
        <v>0</v>
      </c>
    </row>
    <row r="8407" spans="1:1" x14ac:dyDescent="0.25">
      <c r="A8407">
        <f>'Input Volunteers'!A8410</f>
        <v>0</v>
      </c>
    </row>
    <row r="8408" spans="1:1" x14ac:dyDescent="0.25">
      <c r="A8408">
        <f>'Input Volunteers'!A8411</f>
        <v>0</v>
      </c>
    </row>
    <row r="8409" spans="1:1" x14ac:dyDescent="0.25">
      <c r="A8409">
        <f>'Input Volunteers'!A8412</f>
        <v>0</v>
      </c>
    </row>
    <row r="8410" spans="1:1" x14ac:dyDescent="0.25">
      <c r="A8410">
        <f>'Input Volunteers'!A8413</f>
        <v>0</v>
      </c>
    </row>
    <row r="8411" spans="1:1" x14ac:dyDescent="0.25">
      <c r="A8411">
        <f>'Input Volunteers'!A8414</f>
        <v>0</v>
      </c>
    </row>
    <row r="8412" spans="1:1" x14ac:dyDescent="0.25">
      <c r="A8412">
        <f>'Input Volunteers'!A8415</f>
        <v>0</v>
      </c>
    </row>
    <row r="8413" spans="1:1" x14ac:dyDescent="0.25">
      <c r="A8413">
        <f>'Input Volunteers'!A8416</f>
        <v>0</v>
      </c>
    </row>
    <row r="8414" spans="1:1" x14ac:dyDescent="0.25">
      <c r="A8414">
        <f>'Input Volunteers'!A8417</f>
        <v>0</v>
      </c>
    </row>
    <row r="8415" spans="1:1" x14ac:dyDescent="0.25">
      <c r="A8415">
        <f>'Input Volunteers'!A8418</f>
        <v>0</v>
      </c>
    </row>
    <row r="8416" spans="1:1" x14ac:dyDescent="0.25">
      <c r="A8416">
        <f>'Input Volunteers'!A8419</f>
        <v>0</v>
      </c>
    </row>
    <row r="8417" spans="1:1" x14ac:dyDescent="0.25">
      <c r="A8417">
        <f>'Input Volunteers'!A8420</f>
        <v>0</v>
      </c>
    </row>
    <row r="8418" spans="1:1" x14ac:dyDescent="0.25">
      <c r="A8418">
        <f>'Input Volunteers'!A8421</f>
        <v>0</v>
      </c>
    </row>
    <row r="8419" spans="1:1" x14ac:dyDescent="0.25">
      <c r="A8419">
        <f>'Input Volunteers'!A8422</f>
        <v>0</v>
      </c>
    </row>
    <row r="8420" spans="1:1" x14ac:dyDescent="0.25">
      <c r="A8420">
        <f>'Input Volunteers'!A8423</f>
        <v>0</v>
      </c>
    </row>
    <row r="8421" spans="1:1" x14ac:dyDescent="0.25">
      <c r="A8421">
        <f>'Input Volunteers'!A8424</f>
        <v>0</v>
      </c>
    </row>
    <row r="8422" spans="1:1" x14ac:dyDescent="0.25">
      <c r="A8422">
        <f>'Input Volunteers'!A8425</f>
        <v>0</v>
      </c>
    </row>
    <row r="8423" spans="1:1" x14ac:dyDescent="0.25">
      <c r="A8423">
        <f>'Input Volunteers'!A8426</f>
        <v>0</v>
      </c>
    </row>
    <row r="8424" spans="1:1" x14ac:dyDescent="0.25">
      <c r="A8424">
        <f>'Input Volunteers'!A8427</f>
        <v>0</v>
      </c>
    </row>
    <row r="8425" spans="1:1" x14ac:dyDescent="0.25">
      <c r="A8425">
        <f>'Input Volunteers'!A8428</f>
        <v>0</v>
      </c>
    </row>
    <row r="8426" spans="1:1" x14ac:dyDescent="0.25">
      <c r="A8426">
        <f>'Input Volunteers'!A8429</f>
        <v>0</v>
      </c>
    </row>
    <row r="8427" spans="1:1" x14ac:dyDescent="0.25">
      <c r="A8427">
        <f>'Input Volunteers'!A8430</f>
        <v>0</v>
      </c>
    </row>
    <row r="8428" spans="1:1" x14ac:dyDescent="0.25">
      <c r="A8428">
        <f>'Input Volunteers'!A8431</f>
        <v>0</v>
      </c>
    </row>
    <row r="8429" spans="1:1" x14ac:dyDescent="0.25">
      <c r="A8429">
        <f>'Input Volunteers'!A8432</f>
        <v>0</v>
      </c>
    </row>
    <row r="8430" spans="1:1" x14ac:dyDescent="0.25">
      <c r="A8430">
        <f>'Input Volunteers'!A8433</f>
        <v>0</v>
      </c>
    </row>
    <row r="8431" spans="1:1" x14ac:dyDescent="0.25">
      <c r="A8431">
        <f>'Input Volunteers'!A8434</f>
        <v>0</v>
      </c>
    </row>
    <row r="8432" spans="1:1" x14ac:dyDescent="0.25">
      <c r="A8432">
        <f>'Input Volunteers'!A8435</f>
        <v>0</v>
      </c>
    </row>
    <row r="8433" spans="1:1" x14ac:dyDescent="0.25">
      <c r="A8433">
        <f>'Input Volunteers'!A8436</f>
        <v>0</v>
      </c>
    </row>
    <row r="8434" spans="1:1" x14ac:dyDescent="0.25">
      <c r="A8434">
        <f>'Input Volunteers'!A8437</f>
        <v>0</v>
      </c>
    </row>
    <row r="8435" spans="1:1" x14ac:dyDescent="0.25">
      <c r="A8435">
        <f>'Input Volunteers'!A8438</f>
        <v>0</v>
      </c>
    </row>
    <row r="8436" spans="1:1" x14ac:dyDescent="0.25">
      <c r="A8436">
        <f>'Input Volunteers'!A8439</f>
        <v>0</v>
      </c>
    </row>
    <row r="8437" spans="1:1" x14ac:dyDescent="0.25">
      <c r="A8437">
        <f>'Input Volunteers'!A8440</f>
        <v>0</v>
      </c>
    </row>
    <row r="8438" spans="1:1" x14ac:dyDescent="0.25">
      <c r="A8438">
        <f>'Input Volunteers'!A8441</f>
        <v>0</v>
      </c>
    </row>
    <row r="8439" spans="1:1" x14ac:dyDescent="0.25">
      <c r="A8439">
        <f>'Input Volunteers'!A8442</f>
        <v>0</v>
      </c>
    </row>
    <row r="8440" spans="1:1" x14ac:dyDescent="0.25">
      <c r="A8440">
        <f>'Input Volunteers'!A8443</f>
        <v>0</v>
      </c>
    </row>
    <row r="8441" spans="1:1" x14ac:dyDescent="0.25">
      <c r="A8441">
        <f>'Input Volunteers'!A8444</f>
        <v>0</v>
      </c>
    </row>
    <row r="8442" spans="1:1" x14ac:dyDescent="0.25">
      <c r="A8442">
        <f>'Input Volunteers'!A8445</f>
        <v>0</v>
      </c>
    </row>
    <row r="8443" spans="1:1" x14ac:dyDescent="0.25">
      <c r="A8443">
        <f>'Input Volunteers'!A8446</f>
        <v>0</v>
      </c>
    </row>
    <row r="8444" spans="1:1" x14ac:dyDescent="0.25">
      <c r="A8444">
        <f>'Input Volunteers'!A8447</f>
        <v>0</v>
      </c>
    </row>
    <row r="8445" spans="1:1" x14ac:dyDescent="0.25">
      <c r="A8445">
        <f>'Input Volunteers'!A8448</f>
        <v>0</v>
      </c>
    </row>
    <row r="8446" spans="1:1" x14ac:dyDescent="0.25">
      <c r="A8446">
        <f>'Input Volunteers'!A8449</f>
        <v>0</v>
      </c>
    </row>
    <row r="8447" spans="1:1" x14ac:dyDescent="0.25">
      <c r="A8447">
        <f>'Input Volunteers'!A8450</f>
        <v>0</v>
      </c>
    </row>
    <row r="8448" spans="1:1" x14ac:dyDescent="0.25">
      <c r="A8448">
        <f>'Input Volunteers'!A8451</f>
        <v>0</v>
      </c>
    </row>
    <row r="8449" spans="1:1" x14ac:dyDescent="0.25">
      <c r="A8449">
        <f>'Input Volunteers'!A8452</f>
        <v>0</v>
      </c>
    </row>
    <row r="8450" spans="1:1" x14ac:dyDescent="0.25">
      <c r="A8450">
        <f>'Input Volunteers'!A8453</f>
        <v>0</v>
      </c>
    </row>
    <row r="8451" spans="1:1" x14ac:dyDescent="0.25">
      <c r="A8451">
        <f>'Input Volunteers'!A8454</f>
        <v>0</v>
      </c>
    </row>
    <row r="8452" spans="1:1" x14ac:dyDescent="0.25">
      <c r="A8452">
        <f>'Input Volunteers'!A8455</f>
        <v>0</v>
      </c>
    </row>
    <row r="8453" spans="1:1" x14ac:dyDescent="0.25">
      <c r="A8453">
        <f>'Input Volunteers'!A8456</f>
        <v>0</v>
      </c>
    </row>
    <row r="8454" spans="1:1" x14ac:dyDescent="0.25">
      <c r="A8454">
        <f>'Input Volunteers'!A8457</f>
        <v>0</v>
      </c>
    </row>
    <row r="8455" spans="1:1" x14ac:dyDescent="0.25">
      <c r="A8455">
        <f>'Input Volunteers'!A8458</f>
        <v>0</v>
      </c>
    </row>
    <row r="8456" spans="1:1" x14ac:dyDescent="0.25">
      <c r="A8456">
        <f>'Input Volunteers'!A8459</f>
        <v>0</v>
      </c>
    </row>
    <row r="8457" spans="1:1" x14ac:dyDescent="0.25">
      <c r="A8457">
        <f>'Input Volunteers'!A8460</f>
        <v>0</v>
      </c>
    </row>
    <row r="8458" spans="1:1" x14ac:dyDescent="0.25">
      <c r="A8458">
        <f>'Input Volunteers'!A8461</f>
        <v>0</v>
      </c>
    </row>
    <row r="8459" spans="1:1" x14ac:dyDescent="0.25">
      <c r="A8459">
        <f>'Input Volunteers'!A8462</f>
        <v>0</v>
      </c>
    </row>
    <row r="8460" spans="1:1" x14ac:dyDescent="0.25">
      <c r="A8460">
        <f>'Input Volunteers'!A8463</f>
        <v>0</v>
      </c>
    </row>
    <row r="8461" spans="1:1" x14ac:dyDescent="0.25">
      <c r="A8461">
        <f>'Input Volunteers'!A8464</f>
        <v>0</v>
      </c>
    </row>
    <row r="8462" spans="1:1" x14ac:dyDescent="0.25">
      <c r="A8462">
        <f>'Input Volunteers'!A8465</f>
        <v>0</v>
      </c>
    </row>
    <row r="8463" spans="1:1" x14ac:dyDescent="0.25">
      <c r="A8463">
        <f>'Input Volunteers'!A8466</f>
        <v>0</v>
      </c>
    </row>
    <row r="8464" spans="1:1" x14ac:dyDescent="0.25">
      <c r="A8464">
        <f>'Input Volunteers'!A8467</f>
        <v>0</v>
      </c>
    </row>
    <row r="8465" spans="1:1" x14ac:dyDescent="0.25">
      <c r="A8465">
        <f>'Input Volunteers'!A8468</f>
        <v>0</v>
      </c>
    </row>
    <row r="8466" spans="1:1" x14ac:dyDescent="0.25">
      <c r="A8466">
        <f>'Input Volunteers'!A8469</f>
        <v>0</v>
      </c>
    </row>
    <row r="8467" spans="1:1" x14ac:dyDescent="0.25">
      <c r="A8467">
        <f>'Input Volunteers'!A8470</f>
        <v>0</v>
      </c>
    </row>
    <row r="8468" spans="1:1" x14ac:dyDescent="0.25">
      <c r="A8468">
        <f>'Input Volunteers'!A8471</f>
        <v>0</v>
      </c>
    </row>
    <row r="8469" spans="1:1" x14ac:dyDescent="0.25">
      <c r="A8469">
        <f>'Input Volunteers'!A8472</f>
        <v>0</v>
      </c>
    </row>
    <row r="8470" spans="1:1" x14ac:dyDescent="0.25">
      <c r="A8470">
        <f>'Input Volunteers'!A8473</f>
        <v>0</v>
      </c>
    </row>
    <row r="8471" spans="1:1" x14ac:dyDescent="0.25">
      <c r="A8471">
        <f>'Input Volunteers'!A8474</f>
        <v>0</v>
      </c>
    </row>
    <row r="8472" spans="1:1" x14ac:dyDescent="0.25">
      <c r="A8472">
        <f>'Input Volunteers'!A8475</f>
        <v>0</v>
      </c>
    </row>
    <row r="8473" spans="1:1" x14ac:dyDescent="0.25">
      <c r="A8473">
        <f>'Input Volunteers'!A8476</f>
        <v>0</v>
      </c>
    </row>
    <row r="8474" spans="1:1" x14ac:dyDescent="0.25">
      <c r="A8474">
        <f>'Input Volunteers'!A8477</f>
        <v>0</v>
      </c>
    </row>
    <row r="8475" spans="1:1" x14ac:dyDescent="0.25">
      <c r="A8475">
        <f>'Input Volunteers'!A8478</f>
        <v>0</v>
      </c>
    </row>
    <row r="8476" spans="1:1" x14ac:dyDescent="0.25">
      <c r="A8476">
        <f>'Input Volunteers'!A8479</f>
        <v>0</v>
      </c>
    </row>
    <row r="8477" spans="1:1" x14ac:dyDescent="0.25">
      <c r="A8477">
        <f>'Input Volunteers'!A8480</f>
        <v>0</v>
      </c>
    </row>
    <row r="8478" spans="1:1" x14ac:dyDescent="0.25">
      <c r="A8478">
        <f>'Input Volunteers'!A8481</f>
        <v>0</v>
      </c>
    </row>
    <row r="8479" spans="1:1" x14ac:dyDescent="0.25">
      <c r="A8479">
        <f>'Input Volunteers'!A8482</f>
        <v>0</v>
      </c>
    </row>
    <row r="8480" spans="1:1" x14ac:dyDescent="0.25">
      <c r="A8480">
        <f>'Input Volunteers'!A8483</f>
        <v>0</v>
      </c>
    </row>
    <row r="8481" spans="1:1" x14ac:dyDescent="0.25">
      <c r="A8481">
        <f>'Input Volunteers'!A8484</f>
        <v>0</v>
      </c>
    </row>
    <row r="8482" spans="1:1" x14ac:dyDescent="0.25">
      <c r="A8482">
        <f>'Input Volunteers'!A8485</f>
        <v>0</v>
      </c>
    </row>
    <row r="8483" spans="1:1" x14ac:dyDescent="0.25">
      <c r="A8483">
        <f>'Input Volunteers'!A8486</f>
        <v>0</v>
      </c>
    </row>
    <row r="8484" spans="1:1" x14ac:dyDescent="0.25">
      <c r="A8484">
        <f>'Input Volunteers'!A8487</f>
        <v>0</v>
      </c>
    </row>
    <row r="8485" spans="1:1" x14ac:dyDescent="0.25">
      <c r="A8485">
        <f>'Input Volunteers'!A8488</f>
        <v>0</v>
      </c>
    </row>
    <row r="8486" spans="1:1" x14ac:dyDescent="0.25">
      <c r="A8486">
        <f>'Input Volunteers'!A8489</f>
        <v>0</v>
      </c>
    </row>
    <row r="8487" spans="1:1" x14ac:dyDescent="0.25">
      <c r="A8487">
        <f>'Input Volunteers'!A8490</f>
        <v>0</v>
      </c>
    </row>
    <row r="8488" spans="1:1" x14ac:dyDescent="0.25">
      <c r="A8488">
        <f>'Input Volunteers'!A8491</f>
        <v>0</v>
      </c>
    </row>
    <row r="8489" spans="1:1" x14ac:dyDescent="0.25">
      <c r="A8489">
        <f>'Input Volunteers'!A8492</f>
        <v>0</v>
      </c>
    </row>
    <row r="8490" spans="1:1" x14ac:dyDescent="0.25">
      <c r="A8490">
        <f>'Input Volunteers'!A8493</f>
        <v>0</v>
      </c>
    </row>
    <row r="8491" spans="1:1" x14ac:dyDescent="0.25">
      <c r="A8491">
        <f>'Input Volunteers'!A8494</f>
        <v>0</v>
      </c>
    </row>
    <row r="8492" spans="1:1" x14ac:dyDescent="0.25">
      <c r="A8492">
        <f>'Input Volunteers'!A8495</f>
        <v>0</v>
      </c>
    </row>
    <row r="8493" spans="1:1" x14ac:dyDescent="0.25">
      <c r="A8493">
        <f>'Input Volunteers'!A8496</f>
        <v>0</v>
      </c>
    </row>
    <row r="8494" spans="1:1" x14ac:dyDescent="0.25">
      <c r="A8494">
        <f>'Input Volunteers'!A8497</f>
        <v>0</v>
      </c>
    </row>
    <row r="8495" spans="1:1" x14ac:dyDescent="0.25">
      <c r="A8495">
        <f>'Input Volunteers'!A8498</f>
        <v>0</v>
      </c>
    </row>
    <row r="8496" spans="1:1" x14ac:dyDescent="0.25">
      <c r="A8496">
        <f>'Input Volunteers'!A8499</f>
        <v>0</v>
      </c>
    </row>
    <row r="8497" spans="1:1" x14ac:dyDescent="0.25">
      <c r="A8497">
        <f>'Input Volunteers'!A8500</f>
        <v>0</v>
      </c>
    </row>
    <row r="8498" spans="1:1" x14ac:dyDescent="0.25">
      <c r="A8498">
        <f>'Input Volunteers'!A8501</f>
        <v>0</v>
      </c>
    </row>
    <row r="8499" spans="1:1" x14ac:dyDescent="0.25">
      <c r="A8499">
        <f>'Input Volunteers'!A8502</f>
        <v>0</v>
      </c>
    </row>
    <row r="8500" spans="1:1" x14ac:dyDescent="0.25">
      <c r="A8500">
        <f>'Input Volunteers'!A8503</f>
        <v>0</v>
      </c>
    </row>
    <row r="8501" spans="1:1" x14ac:dyDescent="0.25">
      <c r="A8501">
        <f>'Input Volunteers'!A8504</f>
        <v>0</v>
      </c>
    </row>
    <row r="8502" spans="1:1" x14ac:dyDescent="0.25">
      <c r="A8502">
        <f>'Input Volunteers'!A8505</f>
        <v>0</v>
      </c>
    </row>
    <row r="8503" spans="1:1" x14ac:dyDescent="0.25">
      <c r="A8503">
        <f>'Input Volunteers'!A8506</f>
        <v>0</v>
      </c>
    </row>
    <row r="8504" spans="1:1" x14ac:dyDescent="0.25">
      <c r="A8504">
        <f>'Input Volunteers'!A8507</f>
        <v>0</v>
      </c>
    </row>
    <row r="8505" spans="1:1" x14ac:dyDescent="0.25">
      <c r="A8505">
        <f>'Input Volunteers'!A8508</f>
        <v>0</v>
      </c>
    </row>
    <row r="8506" spans="1:1" x14ac:dyDescent="0.25">
      <c r="A8506">
        <f>'Input Volunteers'!A8509</f>
        <v>0</v>
      </c>
    </row>
    <row r="8507" spans="1:1" x14ac:dyDescent="0.25">
      <c r="A8507">
        <f>'Input Volunteers'!A8510</f>
        <v>0</v>
      </c>
    </row>
    <row r="8508" spans="1:1" x14ac:dyDescent="0.25">
      <c r="A8508">
        <f>'Input Volunteers'!A8511</f>
        <v>0</v>
      </c>
    </row>
    <row r="8509" spans="1:1" x14ac:dyDescent="0.25">
      <c r="A8509">
        <f>'Input Volunteers'!A8512</f>
        <v>0</v>
      </c>
    </row>
    <row r="8510" spans="1:1" x14ac:dyDescent="0.25">
      <c r="A8510">
        <f>'Input Volunteers'!A8513</f>
        <v>0</v>
      </c>
    </row>
    <row r="8511" spans="1:1" x14ac:dyDescent="0.25">
      <c r="A8511">
        <f>'Input Volunteers'!A8514</f>
        <v>0</v>
      </c>
    </row>
    <row r="8512" spans="1:1" x14ac:dyDescent="0.25">
      <c r="A8512">
        <f>'Input Volunteers'!A8515</f>
        <v>0</v>
      </c>
    </row>
    <row r="8513" spans="1:1" x14ac:dyDescent="0.25">
      <c r="A8513">
        <f>'Input Volunteers'!A8516</f>
        <v>0</v>
      </c>
    </row>
    <row r="8514" spans="1:1" x14ac:dyDescent="0.25">
      <c r="A8514">
        <f>'Input Volunteers'!A8517</f>
        <v>0</v>
      </c>
    </row>
    <row r="8515" spans="1:1" x14ac:dyDescent="0.25">
      <c r="A8515">
        <f>'Input Volunteers'!A8518</f>
        <v>0</v>
      </c>
    </row>
    <row r="8516" spans="1:1" x14ac:dyDescent="0.25">
      <c r="A8516">
        <f>'Input Volunteers'!A8519</f>
        <v>0</v>
      </c>
    </row>
    <row r="8517" spans="1:1" x14ac:dyDescent="0.25">
      <c r="A8517">
        <f>'Input Volunteers'!A8520</f>
        <v>0</v>
      </c>
    </row>
    <row r="8518" spans="1:1" x14ac:dyDescent="0.25">
      <c r="A8518">
        <f>'Input Volunteers'!A8521</f>
        <v>0</v>
      </c>
    </row>
    <row r="8519" spans="1:1" x14ac:dyDescent="0.25">
      <c r="A8519">
        <f>'Input Volunteers'!A8522</f>
        <v>0</v>
      </c>
    </row>
    <row r="8520" spans="1:1" x14ac:dyDescent="0.25">
      <c r="A8520">
        <f>'Input Volunteers'!A8523</f>
        <v>0</v>
      </c>
    </row>
    <row r="8521" spans="1:1" x14ac:dyDescent="0.25">
      <c r="A8521">
        <f>'Input Volunteers'!A8524</f>
        <v>0</v>
      </c>
    </row>
    <row r="8522" spans="1:1" x14ac:dyDescent="0.25">
      <c r="A8522">
        <f>'Input Volunteers'!A8525</f>
        <v>0</v>
      </c>
    </row>
    <row r="8523" spans="1:1" x14ac:dyDescent="0.25">
      <c r="A8523">
        <f>'Input Volunteers'!A8526</f>
        <v>0</v>
      </c>
    </row>
    <row r="8524" spans="1:1" x14ac:dyDescent="0.25">
      <c r="A8524">
        <f>'Input Volunteers'!A8527</f>
        <v>0</v>
      </c>
    </row>
    <row r="8525" spans="1:1" x14ac:dyDescent="0.25">
      <c r="A8525">
        <f>'Input Volunteers'!A8528</f>
        <v>0</v>
      </c>
    </row>
    <row r="8526" spans="1:1" x14ac:dyDescent="0.25">
      <c r="A8526">
        <f>'Input Volunteers'!A8529</f>
        <v>0</v>
      </c>
    </row>
    <row r="8527" spans="1:1" x14ac:dyDescent="0.25">
      <c r="A8527">
        <f>'Input Volunteers'!A8530</f>
        <v>0</v>
      </c>
    </row>
    <row r="8528" spans="1:1" x14ac:dyDescent="0.25">
      <c r="A8528">
        <f>'Input Volunteers'!A8531</f>
        <v>0</v>
      </c>
    </row>
    <row r="8529" spans="1:1" x14ac:dyDescent="0.25">
      <c r="A8529">
        <f>'Input Volunteers'!A8532</f>
        <v>0</v>
      </c>
    </row>
    <row r="8530" spans="1:1" x14ac:dyDescent="0.25">
      <c r="A8530">
        <f>'Input Volunteers'!A8533</f>
        <v>0</v>
      </c>
    </row>
    <row r="8531" spans="1:1" x14ac:dyDescent="0.25">
      <c r="A8531">
        <f>'Input Volunteers'!A8534</f>
        <v>0</v>
      </c>
    </row>
    <row r="8532" spans="1:1" x14ac:dyDescent="0.25">
      <c r="A8532">
        <f>'Input Volunteers'!A8535</f>
        <v>0</v>
      </c>
    </row>
    <row r="8533" spans="1:1" x14ac:dyDescent="0.25">
      <c r="A8533">
        <f>'Input Volunteers'!A8536</f>
        <v>0</v>
      </c>
    </row>
    <row r="8534" spans="1:1" x14ac:dyDescent="0.25">
      <c r="A8534">
        <f>'Input Volunteers'!A8537</f>
        <v>0</v>
      </c>
    </row>
    <row r="8535" spans="1:1" x14ac:dyDescent="0.25">
      <c r="A8535">
        <f>'Input Volunteers'!A8538</f>
        <v>0</v>
      </c>
    </row>
    <row r="8536" spans="1:1" x14ac:dyDescent="0.25">
      <c r="A8536">
        <f>'Input Volunteers'!A8539</f>
        <v>0</v>
      </c>
    </row>
    <row r="8537" spans="1:1" x14ac:dyDescent="0.25">
      <c r="A8537">
        <f>'Input Volunteers'!A8540</f>
        <v>0</v>
      </c>
    </row>
    <row r="8538" spans="1:1" x14ac:dyDescent="0.25">
      <c r="A8538">
        <f>'Input Volunteers'!A8541</f>
        <v>0</v>
      </c>
    </row>
    <row r="8539" spans="1:1" x14ac:dyDescent="0.25">
      <c r="A8539">
        <f>'Input Volunteers'!A8542</f>
        <v>0</v>
      </c>
    </row>
    <row r="8540" spans="1:1" x14ac:dyDescent="0.25">
      <c r="A8540">
        <f>'Input Volunteers'!A8543</f>
        <v>0</v>
      </c>
    </row>
    <row r="8541" spans="1:1" x14ac:dyDescent="0.25">
      <c r="A8541">
        <f>'Input Volunteers'!A8544</f>
        <v>0</v>
      </c>
    </row>
    <row r="8542" spans="1:1" x14ac:dyDescent="0.25">
      <c r="A8542">
        <f>'Input Volunteers'!A8545</f>
        <v>0</v>
      </c>
    </row>
    <row r="8543" spans="1:1" x14ac:dyDescent="0.25">
      <c r="A8543">
        <f>'Input Volunteers'!A8546</f>
        <v>0</v>
      </c>
    </row>
    <row r="8544" spans="1:1" x14ac:dyDescent="0.25">
      <c r="A8544">
        <f>'Input Volunteers'!A8547</f>
        <v>0</v>
      </c>
    </row>
    <row r="8545" spans="1:1" x14ac:dyDescent="0.25">
      <c r="A8545">
        <f>'Input Volunteers'!A8548</f>
        <v>0</v>
      </c>
    </row>
    <row r="8546" spans="1:1" x14ac:dyDescent="0.25">
      <c r="A8546">
        <f>'Input Volunteers'!A8549</f>
        <v>0</v>
      </c>
    </row>
    <row r="8547" spans="1:1" x14ac:dyDescent="0.25">
      <c r="A8547">
        <f>'Input Volunteers'!A8550</f>
        <v>0</v>
      </c>
    </row>
    <row r="8548" spans="1:1" x14ac:dyDescent="0.25">
      <c r="A8548">
        <f>'Input Volunteers'!A8551</f>
        <v>0</v>
      </c>
    </row>
    <row r="8549" spans="1:1" x14ac:dyDescent="0.25">
      <c r="A8549">
        <f>'Input Volunteers'!A8552</f>
        <v>0</v>
      </c>
    </row>
    <row r="8550" spans="1:1" x14ac:dyDescent="0.25">
      <c r="A8550">
        <f>'Input Volunteers'!A8553</f>
        <v>0</v>
      </c>
    </row>
    <row r="8551" spans="1:1" x14ac:dyDescent="0.25">
      <c r="A8551">
        <f>'Input Volunteers'!A8554</f>
        <v>0</v>
      </c>
    </row>
    <row r="8552" spans="1:1" x14ac:dyDescent="0.25">
      <c r="A8552">
        <f>'Input Volunteers'!A8555</f>
        <v>0</v>
      </c>
    </row>
    <row r="8553" spans="1:1" x14ac:dyDescent="0.25">
      <c r="A8553">
        <f>'Input Volunteers'!A8556</f>
        <v>0</v>
      </c>
    </row>
    <row r="8554" spans="1:1" x14ac:dyDescent="0.25">
      <c r="A8554">
        <f>'Input Volunteers'!A8557</f>
        <v>0</v>
      </c>
    </row>
    <row r="8555" spans="1:1" x14ac:dyDescent="0.25">
      <c r="A8555">
        <f>'Input Volunteers'!A8558</f>
        <v>0</v>
      </c>
    </row>
    <row r="8556" spans="1:1" x14ac:dyDescent="0.25">
      <c r="A8556">
        <f>'Input Volunteers'!A8559</f>
        <v>0</v>
      </c>
    </row>
    <row r="8557" spans="1:1" x14ac:dyDescent="0.25">
      <c r="A8557">
        <f>'Input Volunteers'!A8560</f>
        <v>0</v>
      </c>
    </row>
    <row r="8558" spans="1:1" x14ac:dyDescent="0.25">
      <c r="A8558">
        <f>'Input Volunteers'!A8561</f>
        <v>0</v>
      </c>
    </row>
    <row r="8559" spans="1:1" x14ac:dyDescent="0.25">
      <c r="A8559">
        <f>'Input Volunteers'!A8562</f>
        <v>0</v>
      </c>
    </row>
    <row r="8560" spans="1:1" x14ac:dyDescent="0.25">
      <c r="A8560">
        <f>'Input Volunteers'!A8563</f>
        <v>0</v>
      </c>
    </row>
    <row r="8561" spans="1:1" x14ac:dyDescent="0.25">
      <c r="A8561">
        <f>'Input Volunteers'!A8564</f>
        <v>0</v>
      </c>
    </row>
    <row r="8562" spans="1:1" x14ac:dyDescent="0.25">
      <c r="A8562">
        <f>'Input Volunteers'!A8565</f>
        <v>0</v>
      </c>
    </row>
    <row r="8563" spans="1:1" x14ac:dyDescent="0.25">
      <c r="A8563">
        <f>'Input Volunteers'!A8566</f>
        <v>0</v>
      </c>
    </row>
    <row r="8564" spans="1:1" x14ac:dyDescent="0.25">
      <c r="A8564">
        <f>'Input Volunteers'!A8567</f>
        <v>0</v>
      </c>
    </row>
    <row r="8565" spans="1:1" x14ac:dyDescent="0.25">
      <c r="A8565">
        <f>'Input Volunteers'!A8568</f>
        <v>0</v>
      </c>
    </row>
    <row r="8566" spans="1:1" x14ac:dyDescent="0.25">
      <c r="A8566">
        <f>'Input Volunteers'!A8569</f>
        <v>0</v>
      </c>
    </row>
    <row r="8567" spans="1:1" x14ac:dyDescent="0.25">
      <c r="A8567">
        <f>'Input Volunteers'!A8570</f>
        <v>0</v>
      </c>
    </row>
    <row r="8568" spans="1:1" x14ac:dyDescent="0.25">
      <c r="A8568">
        <f>'Input Volunteers'!A8571</f>
        <v>0</v>
      </c>
    </row>
    <row r="8569" spans="1:1" x14ac:dyDescent="0.25">
      <c r="A8569">
        <f>'Input Volunteers'!A8572</f>
        <v>0</v>
      </c>
    </row>
    <row r="8570" spans="1:1" x14ac:dyDescent="0.25">
      <c r="A8570">
        <f>'Input Volunteers'!A8573</f>
        <v>0</v>
      </c>
    </row>
    <row r="8571" spans="1:1" x14ac:dyDescent="0.25">
      <c r="A8571">
        <f>'Input Volunteers'!A8574</f>
        <v>0</v>
      </c>
    </row>
    <row r="8572" spans="1:1" x14ac:dyDescent="0.25">
      <c r="A8572">
        <f>'Input Volunteers'!A8575</f>
        <v>0</v>
      </c>
    </row>
    <row r="8573" spans="1:1" x14ac:dyDescent="0.25">
      <c r="A8573">
        <f>'Input Volunteers'!A8576</f>
        <v>0</v>
      </c>
    </row>
    <row r="8574" spans="1:1" x14ac:dyDescent="0.25">
      <c r="A8574">
        <f>'Input Volunteers'!A8577</f>
        <v>0</v>
      </c>
    </row>
    <row r="8575" spans="1:1" x14ac:dyDescent="0.25">
      <c r="A8575">
        <f>'Input Volunteers'!A8578</f>
        <v>0</v>
      </c>
    </row>
    <row r="8576" spans="1:1" x14ac:dyDescent="0.25">
      <c r="A8576">
        <f>'Input Volunteers'!A8579</f>
        <v>0</v>
      </c>
    </row>
    <row r="8577" spans="1:1" x14ac:dyDescent="0.25">
      <c r="A8577">
        <f>'Input Volunteers'!A8580</f>
        <v>0</v>
      </c>
    </row>
    <row r="8578" spans="1:1" x14ac:dyDescent="0.25">
      <c r="A8578">
        <f>'Input Volunteers'!A8581</f>
        <v>0</v>
      </c>
    </row>
    <row r="8579" spans="1:1" x14ac:dyDescent="0.25">
      <c r="A8579">
        <f>'Input Volunteers'!A8582</f>
        <v>0</v>
      </c>
    </row>
    <row r="8580" spans="1:1" x14ac:dyDescent="0.25">
      <c r="A8580">
        <f>'Input Volunteers'!A8583</f>
        <v>0</v>
      </c>
    </row>
    <row r="8581" spans="1:1" x14ac:dyDescent="0.25">
      <c r="A8581">
        <f>'Input Volunteers'!A8584</f>
        <v>0</v>
      </c>
    </row>
    <row r="8582" spans="1:1" x14ac:dyDescent="0.25">
      <c r="A8582">
        <f>'Input Volunteers'!A8585</f>
        <v>0</v>
      </c>
    </row>
    <row r="8583" spans="1:1" x14ac:dyDescent="0.25">
      <c r="A8583">
        <f>'Input Volunteers'!A8586</f>
        <v>0</v>
      </c>
    </row>
    <row r="8584" spans="1:1" x14ac:dyDescent="0.25">
      <c r="A8584">
        <f>'Input Volunteers'!A8587</f>
        <v>0</v>
      </c>
    </row>
    <row r="8585" spans="1:1" x14ac:dyDescent="0.25">
      <c r="A8585">
        <f>'Input Volunteers'!A8588</f>
        <v>0</v>
      </c>
    </row>
    <row r="8586" spans="1:1" x14ac:dyDescent="0.25">
      <c r="A8586">
        <f>'Input Volunteers'!A8589</f>
        <v>0</v>
      </c>
    </row>
    <row r="8587" spans="1:1" x14ac:dyDescent="0.25">
      <c r="A8587">
        <f>'Input Volunteers'!A8590</f>
        <v>0</v>
      </c>
    </row>
    <row r="8588" spans="1:1" x14ac:dyDescent="0.25">
      <c r="A8588">
        <f>'Input Volunteers'!A8591</f>
        <v>0</v>
      </c>
    </row>
    <row r="8589" spans="1:1" x14ac:dyDescent="0.25">
      <c r="A8589">
        <f>'Input Volunteers'!A8592</f>
        <v>0</v>
      </c>
    </row>
    <row r="8590" spans="1:1" x14ac:dyDescent="0.25">
      <c r="A8590">
        <f>'Input Volunteers'!A8593</f>
        <v>0</v>
      </c>
    </row>
    <row r="8591" spans="1:1" x14ac:dyDescent="0.25">
      <c r="A8591">
        <f>'Input Volunteers'!A8594</f>
        <v>0</v>
      </c>
    </row>
    <row r="8592" spans="1:1" x14ac:dyDescent="0.25">
      <c r="A8592">
        <f>'Input Volunteers'!A8595</f>
        <v>0</v>
      </c>
    </row>
    <row r="8593" spans="1:1" x14ac:dyDescent="0.25">
      <c r="A8593">
        <f>'Input Volunteers'!A8596</f>
        <v>0</v>
      </c>
    </row>
    <row r="8594" spans="1:1" x14ac:dyDescent="0.25">
      <c r="A8594">
        <f>'Input Volunteers'!A8597</f>
        <v>0</v>
      </c>
    </row>
    <row r="8595" spans="1:1" x14ac:dyDescent="0.25">
      <c r="A8595">
        <f>'Input Volunteers'!A8598</f>
        <v>0</v>
      </c>
    </row>
    <row r="8596" spans="1:1" x14ac:dyDescent="0.25">
      <c r="A8596">
        <f>'Input Volunteers'!A8599</f>
        <v>0</v>
      </c>
    </row>
    <row r="8597" spans="1:1" x14ac:dyDescent="0.25">
      <c r="A8597">
        <f>'Input Volunteers'!A8600</f>
        <v>0</v>
      </c>
    </row>
    <row r="8598" spans="1:1" x14ac:dyDescent="0.25">
      <c r="A8598">
        <f>'Input Volunteers'!A8601</f>
        <v>0</v>
      </c>
    </row>
    <row r="8599" spans="1:1" x14ac:dyDescent="0.25">
      <c r="A8599">
        <f>'Input Volunteers'!A8602</f>
        <v>0</v>
      </c>
    </row>
    <row r="8600" spans="1:1" x14ac:dyDescent="0.25">
      <c r="A8600">
        <f>'Input Volunteers'!A8603</f>
        <v>0</v>
      </c>
    </row>
    <row r="8601" spans="1:1" x14ac:dyDescent="0.25">
      <c r="A8601">
        <f>'Input Volunteers'!A8604</f>
        <v>0</v>
      </c>
    </row>
    <row r="8602" spans="1:1" x14ac:dyDescent="0.25">
      <c r="A8602">
        <f>'Input Volunteers'!A8605</f>
        <v>0</v>
      </c>
    </row>
    <row r="8603" spans="1:1" x14ac:dyDescent="0.25">
      <c r="A8603">
        <f>'Input Volunteers'!A8606</f>
        <v>0</v>
      </c>
    </row>
    <row r="8604" spans="1:1" x14ac:dyDescent="0.25">
      <c r="A8604">
        <f>'Input Volunteers'!A8607</f>
        <v>0</v>
      </c>
    </row>
    <row r="8605" spans="1:1" x14ac:dyDescent="0.25">
      <c r="A8605">
        <f>'Input Volunteers'!A8608</f>
        <v>0</v>
      </c>
    </row>
    <row r="8606" spans="1:1" x14ac:dyDescent="0.25">
      <c r="A8606">
        <f>'Input Volunteers'!A8609</f>
        <v>0</v>
      </c>
    </row>
    <row r="8607" spans="1:1" x14ac:dyDescent="0.25">
      <c r="A8607">
        <f>'Input Volunteers'!A8610</f>
        <v>0</v>
      </c>
    </row>
    <row r="8608" spans="1:1" x14ac:dyDescent="0.25">
      <c r="A8608">
        <f>'Input Volunteers'!A8611</f>
        <v>0</v>
      </c>
    </row>
    <row r="8609" spans="1:1" x14ac:dyDescent="0.25">
      <c r="A8609">
        <f>'Input Volunteers'!A8612</f>
        <v>0</v>
      </c>
    </row>
    <row r="8610" spans="1:1" x14ac:dyDescent="0.25">
      <c r="A8610">
        <f>'Input Volunteers'!A8613</f>
        <v>0</v>
      </c>
    </row>
    <row r="8611" spans="1:1" x14ac:dyDescent="0.25">
      <c r="A8611">
        <f>'Input Volunteers'!A8614</f>
        <v>0</v>
      </c>
    </row>
    <row r="8612" spans="1:1" x14ac:dyDescent="0.25">
      <c r="A8612">
        <f>'Input Volunteers'!A8615</f>
        <v>0</v>
      </c>
    </row>
    <row r="8613" spans="1:1" x14ac:dyDescent="0.25">
      <c r="A8613">
        <f>'Input Volunteers'!A8616</f>
        <v>0</v>
      </c>
    </row>
    <row r="8614" spans="1:1" x14ac:dyDescent="0.25">
      <c r="A8614">
        <f>'Input Volunteers'!A8617</f>
        <v>0</v>
      </c>
    </row>
    <row r="8615" spans="1:1" x14ac:dyDescent="0.25">
      <c r="A8615">
        <f>'Input Volunteers'!A8618</f>
        <v>0</v>
      </c>
    </row>
    <row r="8616" spans="1:1" x14ac:dyDescent="0.25">
      <c r="A8616">
        <f>'Input Volunteers'!A8619</f>
        <v>0</v>
      </c>
    </row>
    <row r="8617" spans="1:1" x14ac:dyDescent="0.25">
      <c r="A8617">
        <f>'Input Volunteers'!A8620</f>
        <v>0</v>
      </c>
    </row>
    <row r="8618" spans="1:1" x14ac:dyDescent="0.25">
      <c r="A8618">
        <f>'Input Volunteers'!A8621</f>
        <v>0</v>
      </c>
    </row>
    <row r="8619" spans="1:1" x14ac:dyDescent="0.25">
      <c r="A8619">
        <f>'Input Volunteers'!A8622</f>
        <v>0</v>
      </c>
    </row>
    <row r="8620" spans="1:1" x14ac:dyDescent="0.25">
      <c r="A8620">
        <f>'Input Volunteers'!A8623</f>
        <v>0</v>
      </c>
    </row>
    <row r="8621" spans="1:1" x14ac:dyDescent="0.25">
      <c r="A8621">
        <f>'Input Volunteers'!A8624</f>
        <v>0</v>
      </c>
    </row>
    <row r="8622" spans="1:1" x14ac:dyDescent="0.25">
      <c r="A8622">
        <f>'Input Volunteers'!A8625</f>
        <v>0</v>
      </c>
    </row>
    <row r="8623" spans="1:1" x14ac:dyDescent="0.25">
      <c r="A8623">
        <f>'Input Volunteers'!A8626</f>
        <v>0</v>
      </c>
    </row>
    <row r="8624" spans="1:1" x14ac:dyDescent="0.25">
      <c r="A8624">
        <f>'Input Volunteers'!A8627</f>
        <v>0</v>
      </c>
    </row>
    <row r="8625" spans="1:1" x14ac:dyDescent="0.25">
      <c r="A8625">
        <f>'Input Volunteers'!A8628</f>
        <v>0</v>
      </c>
    </row>
    <row r="8626" spans="1:1" x14ac:dyDescent="0.25">
      <c r="A8626">
        <f>'Input Volunteers'!A8629</f>
        <v>0</v>
      </c>
    </row>
    <row r="8627" spans="1:1" x14ac:dyDescent="0.25">
      <c r="A8627">
        <f>'Input Volunteers'!A8630</f>
        <v>0</v>
      </c>
    </row>
    <row r="8628" spans="1:1" x14ac:dyDescent="0.25">
      <c r="A8628">
        <f>'Input Volunteers'!A8631</f>
        <v>0</v>
      </c>
    </row>
    <row r="8629" spans="1:1" x14ac:dyDescent="0.25">
      <c r="A8629">
        <f>'Input Volunteers'!A8632</f>
        <v>0</v>
      </c>
    </row>
    <row r="8630" spans="1:1" x14ac:dyDescent="0.25">
      <c r="A8630">
        <f>'Input Volunteers'!A8633</f>
        <v>0</v>
      </c>
    </row>
    <row r="8631" spans="1:1" x14ac:dyDescent="0.25">
      <c r="A8631">
        <f>'Input Volunteers'!A8634</f>
        <v>0</v>
      </c>
    </row>
    <row r="8632" spans="1:1" x14ac:dyDescent="0.25">
      <c r="A8632">
        <f>'Input Volunteers'!A8635</f>
        <v>0</v>
      </c>
    </row>
    <row r="8633" spans="1:1" x14ac:dyDescent="0.25">
      <c r="A8633">
        <f>'Input Volunteers'!A8636</f>
        <v>0</v>
      </c>
    </row>
    <row r="8634" spans="1:1" x14ac:dyDescent="0.25">
      <c r="A8634">
        <f>'Input Volunteers'!A8637</f>
        <v>0</v>
      </c>
    </row>
    <row r="8635" spans="1:1" x14ac:dyDescent="0.25">
      <c r="A8635">
        <f>'Input Volunteers'!A8638</f>
        <v>0</v>
      </c>
    </row>
    <row r="8636" spans="1:1" x14ac:dyDescent="0.25">
      <c r="A8636">
        <f>'Input Volunteers'!A8639</f>
        <v>0</v>
      </c>
    </row>
    <row r="8637" spans="1:1" x14ac:dyDescent="0.25">
      <c r="A8637">
        <f>'Input Volunteers'!A8640</f>
        <v>0</v>
      </c>
    </row>
    <row r="8638" spans="1:1" x14ac:dyDescent="0.25">
      <c r="A8638">
        <f>'Input Volunteers'!A8641</f>
        <v>0</v>
      </c>
    </row>
    <row r="8639" spans="1:1" x14ac:dyDescent="0.25">
      <c r="A8639">
        <f>'Input Volunteers'!A8642</f>
        <v>0</v>
      </c>
    </row>
    <row r="8640" spans="1:1" x14ac:dyDescent="0.25">
      <c r="A8640">
        <f>'Input Volunteers'!A8643</f>
        <v>0</v>
      </c>
    </row>
    <row r="8641" spans="1:1" x14ac:dyDescent="0.25">
      <c r="A8641">
        <f>'Input Volunteers'!A8644</f>
        <v>0</v>
      </c>
    </row>
    <row r="8642" spans="1:1" x14ac:dyDescent="0.25">
      <c r="A8642">
        <f>'Input Volunteers'!A8645</f>
        <v>0</v>
      </c>
    </row>
    <row r="8643" spans="1:1" x14ac:dyDescent="0.25">
      <c r="A8643">
        <f>'Input Volunteers'!A8646</f>
        <v>0</v>
      </c>
    </row>
    <row r="8644" spans="1:1" x14ac:dyDescent="0.25">
      <c r="A8644">
        <f>'Input Volunteers'!A8647</f>
        <v>0</v>
      </c>
    </row>
    <row r="8645" spans="1:1" x14ac:dyDescent="0.25">
      <c r="A8645">
        <f>'Input Volunteers'!A8648</f>
        <v>0</v>
      </c>
    </row>
    <row r="8646" spans="1:1" x14ac:dyDescent="0.25">
      <c r="A8646">
        <f>'Input Volunteers'!A8649</f>
        <v>0</v>
      </c>
    </row>
    <row r="8647" spans="1:1" x14ac:dyDescent="0.25">
      <c r="A8647">
        <f>'Input Volunteers'!A8650</f>
        <v>0</v>
      </c>
    </row>
    <row r="8648" spans="1:1" x14ac:dyDescent="0.25">
      <c r="A8648">
        <f>'Input Volunteers'!A8651</f>
        <v>0</v>
      </c>
    </row>
    <row r="8649" spans="1:1" x14ac:dyDescent="0.25">
      <c r="A8649">
        <f>'Input Volunteers'!A8652</f>
        <v>0</v>
      </c>
    </row>
    <row r="8650" spans="1:1" x14ac:dyDescent="0.25">
      <c r="A8650">
        <f>'Input Volunteers'!A8653</f>
        <v>0</v>
      </c>
    </row>
    <row r="8651" spans="1:1" x14ac:dyDescent="0.25">
      <c r="A8651">
        <f>'Input Volunteers'!A8654</f>
        <v>0</v>
      </c>
    </row>
    <row r="8652" spans="1:1" x14ac:dyDescent="0.25">
      <c r="A8652">
        <f>'Input Volunteers'!A8655</f>
        <v>0</v>
      </c>
    </row>
    <row r="8653" spans="1:1" x14ac:dyDescent="0.25">
      <c r="A8653">
        <f>'Input Volunteers'!A8656</f>
        <v>0</v>
      </c>
    </row>
    <row r="8654" spans="1:1" x14ac:dyDescent="0.25">
      <c r="A8654">
        <f>'Input Volunteers'!A8657</f>
        <v>0</v>
      </c>
    </row>
    <row r="8655" spans="1:1" x14ac:dyDescent="0.25">
      <c r="A8655">
        <f>'Input Volunteers'!A8658</f>
        <v>0</v>
      </c>
    </row>
    <row r="8656" spans="1:1" x14ac:dyDescent="0.25">
      <c r="A8656">
        <f>'Input Volunteers'!A8659</f>
        <v>0</v>
      </c>
    </row>
    <row r="8657" spans="1:1" x14ac:dyDescent="0.25">
      <c r="A8657">
        <f>'Input Volunteers'!A8660</f>
        <v>0</v>
      </c>
    </row>
    <row r="8658" spans="1:1" x14ac:dyDescent="0.25">
      <c r="A8658">
        <f>'Input Volunteers'!A8661</f>
        <v>0</v>
      </c>
    </row>
    <row r="8659" spans="1:1" x14ac:dyDescent="0.25">
      <c r="A8659">
        <f>'Input Volunteers'!A8662</f>
        <v>0</v>
      </c>
    </row>
    <row r="8660" spans="1:1" x14ac:dyDescent="0.25">
      <c r="A8660">
        <f>'Input Volunteers'!A8663</f>
        <v>0</v>
      </c>
    </row>
    <row r="8661" spans="1:1" x14ac:dyDescent="0.25">
      <c r="A8661">
        <f>'Input Volunteers'!A8664</f>
        <v>0</v>
      </c>
    </row>
    <row r="8662" spans="1:1" x14ac:dyDescent="0.25">
      <c r="A8662">
        <f>'Input Volunteers'!A8665</f>
        <v>0</v>
      </c>
    </row>
    <row r="8663" spans="1:1" x14ac:dyDescent="0.25">
      <c r="A8663">
        <f>'Input Volunteers'!A8666</f>
        <v>0</v>
      </c>
    </row>
    <row r="8664" spans="1:1" x14ac:dyDescent="0.25">
      <c r="A8664">
        <f>'Input Volunteers'!A8667</f>
        <v>0</v>
      </c>
    </row>
    <row r="8665" spans="1:1" x14ac:dyDescent="0.25">
      <c r="A8665">
        <f>'Input Volunteers'!A8668</f>
        <v>0</v>
      </c>
    </row>
    <row r="8666" spans="1:1" x14ac:dyDescent="0.25">
      <c r="A8666">
        <f>'Input Volunteers'!A8669</f>
        <v>0</v>
      </c>
    </row>
    <row r="8667" spans="1:1" x14ac:dyDescent="0.25">
      <c r="A8667">
        <f>'Input Volunteers'!A8670</f>
        <v>0</v>
      </c>
    </row>
    <row r="8668" spans="1:1" x14ac:dyDescent="0.25">
      <c r="A8668">
        <f>'Input Volunteers'!A8671</f>
        <v>0</v>
      </c>
    </row>
    <row r="8669" spans="1:1" x14ac:dyDescent="0.25">
      <c r="A8669">
        <f>'Input Volunteers'!A8672</f>
        <v>0</v>
      </c>
    </row>
    <row r="8670" spans="1:1" x14ac:dyDescent="0.25">
      <c r="A8670">
        <f>'Input Volunteers'!A8673</f>
        <v>0</v>
      </c>
    </row>
    <row r="8671" spans="1:1" x14ac:dyDescent="0.25">
      <c r="A8671">
        <f>'Input Volunteers'!A8674</f>
        <v>0</v>
      </c>
    </row>
    <row r="8672" spans="1:1" x14ac:dyDescent="0.25">
      <c r="A8672">
        <f>'Input Volunteers'!A8675</f>
        <v>0</v>
      </c>
    </row>
    <row r="8673" spans="1:1" x14ac:dyDescent="0.25">
      <c r="A8673">
        <f>'Input Volunteers'!A8676</f>
        <v>0</v>
      </c>
    </row>
    <row r="8674" spans="1:1" x14ac:dyDescent="0.25">
      <c r="A8674">
        <f>'Input Volunteers'!A8677</f>
        <v>0</v>
      </c>
    </row>
    <row r="8675" spans="1:1" x14ac:dyDescent="0.25">
      <c r="A8675">
        <f>'Input Volunteers'!A8678</f>
        <v>0</v>
      </c>
    </row>
    <row r="8676" spans="1:1" x14ac:dyDescent="0.25">
      <c r="A8676">
        <f>'Input Volunteers'!A8679</f>
        <v>0</v>
      </c>
    </row>
    <row r="8677" spans="1:1" x14ac:dyDescent="0.25">
      <c r="A8677">
        <f>'Input Volunteers'!A8680</f>
        <v>0</v>
      </c>
    </row>
    <row r="8678" spans="1:1" x14ac:dyDescent="0.25">
      <c r="A8678">
        <f>'Input Volunteers'!A8681</f>
        <v>0</v>
      </c>
    </row>
    <row r="8679" spans="1:1" x14ac:dyDescent="0.25">
      <c r="A8679">
        <f>'Input Volunteers'!A8682</f>
        <v>0</v>
      </c>
    </row>
    <row r="8680" spans="1:1" x14ac:dyDescent="0.25">
      <c r="A8680">
        <f>'Input Volunteers'!A8683</f>
        <v>0</v>
      </c>
    </row>
    <row r="8681" spans="1:1" x14ac:dyDescent="0.25">
      <c r="A8681">
        <f>'Input Volunteers'!A8684</f>
        <v>0</v>
      </c>
    </row>
    <row r="8682" spans="1:1" x14ac:dyDescent="0.25">
      <c r="A8682">
        <f>'Input Volunteers'!A8685</f>
        <v>0</v>
      </c>
    </row>
    <row r="8683" spans="1:1" x14ac:dyDescent="0.25">
      <c r="A8683">
        <f>'Input Volunteers'!A8686</f>
        <v>0</v>
      </c>
    </row>
    <row r="8684" spans="1:1" x14ac:dyDescent="0.25">
      <c r="A8684">
        <f>'Input Volunteers'!A8687</f>
        <v>0</v>
      </c>
    </row>
    <row r="8685" spans="1:1" x14ac:dyDescent="0.25">
      <c r="A8685">
        <f>'Input Volunteers'!A8688</f>
        <v>0</v>
      </c>
    </row>
    <row r="8686" spans="1:1" x14ac:dyDescent="0.25">
      <c r="A8686">
        <f>'Input Volunteers'!A8689</f>
        <v>0</v>
      </c>
    </row>
    <row r="8687" spans="1:1" x14ac:dyDescent="0.25">
      <c r="A8687">
        <f>'Input Volunteers'!A8690</f>
        <v>0</v>
      </c>
    </row>
    <row r="8688" spans="1:1" x14ac:dyDescent="0.25">
      <c r="A8688">
        <f>'Input Volunteers'!A8691</f>
        <v>0</v>
      </c>
    </row>
    <row r="8689" spans="1:1" x14ac:dyDescent="0.25">
      <c r="A8689">
        <f>'Input Volunteers'!A8692</f>
        <v>0</v>
      </c>
    </row>
    <row r="8690" spans="1:1" x14ac:dyDescent="0.25">
      <c r="A8690">
        <f>'Input Volunteers'!A8693</f>
        <v>0</v>
      </c>
    </row>
    <row r="8691" spans="1:1" x14ac:dyDescent="0.25">
      <c r="A8691">
        <f>'Input Volunteers'!A8694</f>
        <v>0</v>
      </c>
    </row>
    <row r="8692" spans="1:1" x14ac:dyDescent="0.25">
      <c r="A8692">
        <f>'Input Volunteers'!A8695</f>
        <v>0</v>
      </c>
    </row>
    <row r="8693" spans="1:1" x14ac:dyDescent="0.25">
      <c r="A8693">
        <f>'Input Volunteers'!A8696</f>
        <v>0</v>
      </c>
    </row>
    <row r="8694" spans="1:1" x14ac:dyDescent="0.25">
      <c r="A8694">
        <f>'Input Volunteers'!A8697</f>
        <v>0</v>
      </c>
    </row>
    <row r="8695" spans="1:1" x14ac:dyDescent="0.25">
      <c r="A8695">
        <f>'Input Volunteers'!A8698</f>
        <v>0</v>
      </c>
    </row>
    <row r="8696" spans="1:1" x14ac:dyDescent="0.25">
      <c r="A8696">
        <f>'Input Volunteers'!A8699</f>
        <v>0</v>
      </c>
    </row>
    <row r="8697" spans="1:1" x14ac:dyDescent="0.25">
      <c r="A8697">
        <f>'Input Volunteers'!A8700</f>
        <v>0</v>
      </c>
    </row>
    <row r="8698" spans="1:1" x14ac:dyDescent="0.25">
      <c r="A8698">
        <f>'Input Volunteers'!A8701</f>
        <v>0</v>
      </c>
    </row>
    <row r="8699" spans="1:1" x14ac:dyDescent="0.25">
      <c r="A8699">
        <f>'Input Volunteers'!A8702</f>
        <v>0</v>
      </c>
    </row>
    <row r="8700" spans="1:1" x14ac:dyDescent="0.25">
      <c r="A8700">
        <f>'Input Volunteers'!A8703</f>
        <v>0</v>
      </c>
    </row>
    <row r="8701" spans="1:1" x14ac:dyDescent="0.25">
      <c r="A8701">
        <f>'Input Volunteers'!A8704</f>
        <v>0</v>
      </c>
    </row>
    <row r="8702" spans="1:1" x14ac:dyDescent="0.25">
      <c r="A8702">
        <f>'Input Volunteers'!A8705</f>
        <v>0</v>
      </c>
    </row>
    <row r="8703" spans="1:1" x14ac:dyDescent="0.25">
      <c r="A8703">
        <f>'Input Volunteers'!A8706</f>
        <v>0</v>
      </c>
    </row>
    <row r="8704" spans="1:1" x14ac:dyDescent="0.25">
      <c r="A8704">
        <f>'Input Volunteers'!A8707</f>
        <v>0</v>
      </c>
    </row>
    <row r="8705" spans="1:1" x14ac:dyDescent="0.25">
      <c r="A8705">
        <f>'Input Volunteers'!A8708</f>
        <v>0</v>
      </c>
    </row>
    <row r="8706" spans="1:1" x14ac:dyDescent="0.25">
      <c r="A8706">
        <f>'Input Volunteers'!A8709</f>
        <v>0</v>
      </c>
    </row>
    <row r="8707" spans="1:1" x14ac:dyDescent="0.25">
      <c r="A8707">
        <f>'Input Volunteers'!A8710</f>
        <v>0</v>
      </c>
    </row>
    <row r="8708" spans="1:1" x14ac:dyDescent="0.25">
      <c r="A8708">
        <f>'Input Volunteers'!A8711</f>
        <v>0</v>
      </c>
    </row>
    <row r="8709" spans="1:1" x14ac:dyDescent="0.25">
      <c r="A8709">
        <f>'Input Volunteers'!A8712</f>
        <v>0</v>
      </c>
    </row>
    <row r="8710" spans="1:1" x14ac:dyDescent="0.25">
      <c r="A8710">
        <f>'Input Volunteers'!A8713</f>
        <v>0</v>
      </c>
    </row>
    <row r="8711" spans="1:1" x14ac:dyDescent="0.25">
      <c r="A8711">
        <f>'Input Volunteers'!A8714</f>
        <v>0</v>
      </c>
    </row>
    <row r="8712" spans="1:1" x14ac:dyDescent="0.25">
      <c r="A8712">
        <f>'Input Volunteers'!A8715</f>
        <v>0</v>
      </c>
    </row>
    <row r="8713" spans="1:1" x14ac:dyDescent="0.25">
      <c r="A8713">
        <f>'Input Volunteers'!A8716</f>
        <v>0</v>
      </c>
    </row>
    <row r="8714" spans="1:1" x14ac:dyDescent="0.25">
      <c r="A8714">
        <f>'Input Volunteers'!A8717</f>
        <v>0</v>
      </c>
    </row>
    <row r="8715" spans="1:1" x14ac:dyDescent="0.25">
      <c r="A8715">
        <f>'Input Volunteers'!A8718</f>
        <v>0</v>
      </c>
    </row>
    <row r="8716" spans="1:1" x14ac:dyDescent="0.25">
      <c r="A8716">
        <f>'Input Volunteers'!A8719</f>
        <v>0</v>
      </c>
    </row>
  </sheetData>
  <sheetProtection password="F1E9" sheet="1" objects="1" scenarios="1" selectLockedCells="1"/>
  <mergeCells count="11">
    <mergeCell ref="AN4:AQ4"/>
    <mergeCell ref="A13:B13"/>
    <mergeCell ref="A14:B14"/>
    <mergeCell ref="A15:B15"/>
    <mergeCell ref="A17:B17"/>
    <mergeCell ref="A6:B6"/>
    <mergeCell ref="A7:B7"/>
    <mergeCell ref="A9:B9"/>
    <mergeCell ref="A11:B11"/>
    <mergeCell ref="A12:B12"/>
    <mergeCell ref="J4:N4"/>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J979"/>
  <sheetViews>
    <sheetView zoomScale="75" zoomScaleNormal="75" workbookViewId="0">
      <selection activeCell="BG6" sqref="BG6"/>
    </sheetView>
  </sheetViews>
  <sheetFormatPr defaultRowHeight="15" x14ac:dyDescent="0.25"/>
  <cols>
    <col min="1" max="1" width="26" customWidth="1"/>
    <col min="2" max="2" width="6.7109375" customWidth="1"/>
    <col min="3" max="33" width="5.7109375" customWidth="1"/>
    <col min="34" max="34" width="7.42578125" customWidth="1"/>
    <col min="35" max="35" width="17.85546875" customWidth="1"/>
    <col min="36" max="36" width="18" customWidth="1"/>
    <col min="37" max="37" width="22.85546875" customWidth="1"/>
    <col min="38" max="38" width="19.5703125" customWidth="1"/>
    <col min="39" max="39" width="22.5703125" customWidth="1"/>
    <col min="40" max="58" width="5.7109375" customWidth="1"/>
  </cols>
  <sheetData>
    <row r="2" spans="1:504" x14ac:dyDescent="0.25">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504" ht="23.25" x14ac:dyDescent="0.35">
      <c r="A3" s="17"/>
      <c r="B3" s="17"/>
      <c r="C3" s="73" t="s">
        <v>256</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row>
    <row r="4" spans="1:504" ht="24" thickBot="1" x14ac:dyDescent="0.4">
      <c r="A4" s="52" t="s">
        <v>196</v>
      </c>
      <c r="B4" s="74"/>
      <c r="C4" s="52"/>
      <c r="D4" s="75"/>
      <c r="E4" s="75"/>
      <c r="F4" s="75"/>
      <c r="G4" s="75"/>
      <c r="H4" s="75"/>
      <c r="I4" s="75"/>
      <c r="J4" s="75"/>
      <c r="K4" s="74"/>
      <c r="L4" s="52"/>
      <c r="M4" s="52"/>
      <c r="N4" s="76"/>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row>
    <row r="5" spans="1:504" s="8" customFormat="1" ht="114.75" customHeight="1" thickTop="1" x14ac:dyDescent="0.25">
      <c r="A5" s="72" t="s">
        <v>194</v>
      </c>
      <c r="B5" s="249" t="s">
        <v>229</v>
      </c>
      <c r="C5" s="249" t="s">
        <v>230</v>
      </c>
      <c r="D5" s="249" t="s">
        <v>254</v>
      </c>
      <c r="E5" s="249" t="s">
        <v>255</v>
      </c>
      <c r="F5" s="249" t="s">
        <v>232</v>
      </c>
      <c r="G5" s="249" t="s">
        <v>227</v>
      </c>
      <c r="H5" s="249" t="s">
        <v>231</v>
      </c>
      <c r="I5" s="249" t="s">
        <v>228</v>
      </c>
      <c r="J5" s="249" t="s">
        <v>258</v>
      </c>
      <c r="K5" s="249" t="s">
        <v>257</v>
      </c>
      <c r="L5" s="249" t="s">
        <v>259</v>
      </c>
      <c r="M5" s="249" t="s">
        <v>260</v>
      </c>
      <c r="N5" s="249" t="s">
        <v>233</v>
      </c>
      <c r="O5" s="249" t="s">
        <v>251</v>
      </c>
      <c r="P5" s="249" t="s">
        <v>252</v>
      </c>
      <c r="Q5" s="249" t="s">
        <v>253</v>
      </c>
      <c r="R5" s="249" t="s">
        <v>234</v>
      </c>
      <c r="S5" s="249" t="s">
        <v>235</v>
      </c>
      <c r="T5" s="249" t="s">
        <v>236</v>
      </c>
      <c r="U5" s="249" t="s">
        <v>237</v>
      </c>
      <c r="V5" s="249" t="s">
        <v>238</v>
      </c>
      <c r="W5" s="249" t="s">
        <v>239</v>
      </c>
      <c r="X5" s="249" t="s">
        <v>240</v>
      </c>
      <c r="Y5" s="249" t="s">
        <v>241</v>
      </c>
      <c r="Z5" s="249" t="s">
        <v>242</v>
      </c>
      <c r="AA5" s="249" t="s">
        <v>243</v>
      </c>
      <c r="AB5" s="249" t="s">
        <v>244</v>
      </c>
      <c r="AC5" s="249" t="s">
        <v>245</v>
      </c>
      <c r="AD5" s="249" t="s">
        <v>246</v>
      </c>
      <c r="AE5" s="249" t="s">
        <v>247</v>
      </c>
      <c r="AF5" s="249" t="s">
        <v>248</v>
      </c>
      <c r="AG5" s="249" t="s">
        <v>249</v>
      </c>
      <c r="AH5" s="249" t="s">
        <v>413</v>
      </c>
      <c r="AI5" s="170" t="s">
        <v>354</v>
      </c>
      <c r="AJ5" s="170" t="s">
        <v>356</v>
      </c>
      <c r="AK5" s="77" t="s">
        <v>414</v>
      </c>
      <c r="AL5" s="77" t="s">
        <v>250</v>
      </c>
      <c r="AM5" s="77" t="s">
        <v>250</v>
      </c>
      <c r="AN5" s="381"/>
      <c r="AO5" s="382"/>
      <c r="AP5" s="382"/>
      <c r="AQ5" s="382"/>
      <c r="AR5" s="382"/>
      <c r="AS5" s="382"/>
      <c r="AT5" s="383"/>
      <c r="AU5" s="381"/>
      <c r="AV5" s="382"/>
      <c r="AW5" s="382"/>
      <c r="AX5" s="382"/>
      <c r="AY5" s="382"/>
      <c r="AZ5" s="382"/>
      <c r="BA5" s="382"/>
      <c r="BB5" s="382"/>
      <c r="BC5" s="382"/>
      <c r="BD5" s="382"/>
      <c r="BE5" s="382"/>
      <c r="BF5" s="383"/>
      <c r="BH5" s="8">
        <f>COUNTIF(B7:B148,"&gt;1")</f>
        <v>25</v>
      </c>
      <c r="SH5" s="8">
        <f>SG5+1</f>
        <v>1</v>
      </c>
      <c r="SI5" s="8">
        <f>SH5+1</f>
        <v>2</v>
      </c>
      <c r="SJ5" s="8">
        <f>SI5+1</f>
        <v>3</v>
      </c>
    </row>
    <row r="6" spans="1:504" ht="21" customHeight="1" x14ac:dyDescent="0.25">
      <c r="A6" s="72" t="s">
        <v>195</v>
      </c>
      <c r="B6" s="103">
        <f t="shared" ref="B6:AG6" si="0">SUM(B7:B476)</f>
        <v>628</v>
      </c>
      <c r="C6" s="103">
        <f t="shared" si="0"/>
        <v>230</v>
      </c>
      <c r="D6" s="103">
        <f t="shared" si="0"/>
        <v>64</v>
      </c>
      <c r="E6" s="103">
        <f t="shared" si="0"/>
        <v>334</v>
      </c>
      <c r="F6" s="103">
        <f t="shared" si="0"/>
        <v>53</v>
      </c>
      <c r="G6" s="103">
        <f t="shared" si="0"/>
        <v>29</v>
      </c>
      <c r="H6" s="103">
        <f t="shared" si="0"/>
        <v>1</v>
      </c>
      <c r="I6" s="103">
        <f t="shared" si="0"/>
        <v>23</v>
      </c>
      <c r="J6" s="103">
        <f t="shared" si="0"/>
        <v>160</v>
      </c>
      <c r="K6" s="103">
        <f t="shared" si="0"/>
        <v>113</v>
      </c>
      <c r="L6" s="103">
        <f t="shared" si="0"/>
        <v>4</v>
      </c>
      <c r="M6" s="103">
        <f t="shared" si="0"/>
        <v>43</v>
      </c>
      <c r="N6" s="103">
        <f t="shared" si="0"/>
        <v>30</v>
      </c>
      <c r="O6" s="103">
        <f t="shared" si="0"/>
        <v>15</v>
      </c>
      <c r="P6" s="103">
        <f t="shared" si="0"/>
        <v>1</v>
      </c>
      <c r="Q6" s="103">
        <f t="shared" si="0"/>
        <v>14</v>
      </c>
      <c r="R6" s="103">
        <f t="shared" si="0"/>
        <v>185</v>
      </c>
      <c r="S6" s="103">
        <f t="shared" si="0"/>
        <v>22</v>
      </c>
      <c r="T6" s="103">
        <f t="shared" si="0"/>
        <v>48</v>
      </c>
      <c r="U6" s="103">
        <f t="shared" si="0"/>
        <v>115</v>
      </c>
      <c r="V6" s="103">
        <f t="shared" si="0"/>
        <v>113</v>
      </c>
      <c r="W6" s="103">
        <f t="shared" si="0"/>
        <v>38</v>
      </c>
      <c r="X6" s="103">
        <f t="shared" si="0"/>
        <v>10</v>
      </c>
      <c r="Y6" s="103">
        <f t="shared" si="0"/>
        <v>65</v>
      </c>
      <c r="Z6" s="103">
        <f t="shared" si="0"/>
        <v>24</v>
      </c>
      <c r="AA6" s="103">
        <f t="shared" si="0"/>
        <v>7</v>
      </c>
      <c r="AB6" s="103">
        <f t="shared" si="0"/>
        <v>0</v>
      </c>
      <c r="AC6" s="103">
        <f t="shared" si="0"/>
        <v>17</v>
      </c>
      <c r="AD6" s="103">
        <f t="shared" si="0"/>
        <v>11</v>
      </c>
      <c r="AE6" s="103">
        <f t="shared" si="0"/>
        <v>6</v>
      </c>
      <c r="AF6" s="103">
        <f t="shared" si="0"/>
        <v>0</v>
      </c>
      <c r="AG6" s="103">
        <f t="shared" si="0"/>
        <v>5</v>
      </c>
      <c r="AH6" s="103">
        <f>AI6+AJ6+AK6+AL6+AM6</f>
        <v>22</v>
      </c>
      <c r="AI6" s="103">
        <f>SUM(AI7:AI476)</f>
        <v>22</v>
      </c>
      <c r="AJ6" s="103"/>
      <c r="AK6" s="103"/>
      <c r="AL6" s="103"/>
      <c r="AM6" s="103"/>
      <c r="AN6" s="384"/>
      <c r="AO6" s="385"/>
      <c r="AP6" s="385"/>
      <c r="AQ6" s="385"/>
      <c r="AR6" s="385"/>
      <c r="AS6" s="385"/>
      <c r="AT6" s="386"/>
      <c r="AU6" s="384"/>
      <c r="AV6" s="385"/>
      <c r="AW6" s="385"/>
      <c r="AX6" s="385"/>
      <c r="AY6" s="385"/>
      <c r="AZ6" s="385"/>
      <c r="BA6" s="385"/>
      <c r="BB6" s="385"/>
      <c r="BC6" s="385"/>
      <c r="BD6" s="385"/>
      <c r="BE6" s="385"/>
      <c r="BF6" s="386"/>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f>SH7+SH8+SH9+SH10</f>
        <v>0</v>
      </c>
      <c r="SI6" s="10">
        <f>SI7+SI8+SI9+SI10</f>
        <v>0</v>
      </c>
      <c r="SJ6" s="10">
        <f>SJ7+SJ8+SJ9+SJ10</f>
        <v>0</v>
      </c>
    </row>
    <row r="7" spans="1:504" x14ac:dyDescent="0.25">
      <c r="A7" s="100" t="str">
        <f>'Input Volunteers'!A6</f>
        <v>Nasrin Jahan</v>
      </c>
      <c r="B7" s="104">
        <f>C7+D7+E7</f>
        <v>0</v>
      </c>
      <c r="C7" s="105">
        <f>G7+K7+O7+S7+W7+AA7+AE7</f>
        <v>0</v>
      </c>
      <c r="D7" s="141">
        <f>H7+L7+P7+T7+X7+AB7+AF7</f>
        <v>0</v>
      </c>
      <c r="E7" s="141">
        <f>I7+M7+Q7+U7+Y7+AC7+AG7+AI7+AJ7+AK7+AL7+AM7</f>
        <v>0</v>
      </c>
      <c r="F7" s="143">
        <f>G7+H7+I7</f>
        <v>0</v>
      </c>
      <c r="G7" s="149"/>
      <c r="H7" s="149"/>
      <c r="I7" s="147"/>
      <c r="J7" s="144">
        <f>K7+L7+M7</f>
        <v>0</v>
      </c>
      <c r="K7" s="149"/>
      <c r="L7" s="149"/>
      <c r="M7" s="150"/>
      <c r="N7" s="143">
        <f>O7+P7+Q7</f>
        <v>0</v>
      </c>
      <c r="O7" s="149"/>
      <c r="P7" s="150"/>
      <c r="Q7" s="149"/>
      <c r="R7" s="143">
        <f>S7+T7+U7</f>
        <v>0</v>
      </c>
      <c r="S7" s="150"/>
      <c r="T7" s="149"/>
      <c r="U7" s="149"/>
      <c r="V7" s="143">
        <f>W7+X7+Y7</f>
        <v>0</v>
      </c>
      <c r="W7" s="149"/>
      <c r="X7" s="149"/>
      <c r="Y7" s="150"/>
      <c r="Z7" s="143">
        <f>AA7+AB7+AC7</f>
        <v>0</v>
      </c>
      <c r="AA7" s="149"/>
      <c r="AB7" s="150"/>
      <c r="AC7" s="149"/>
      <c r="AD7" s="143">
        <f>AE7+AF7+AG7</f>
        <v>0</v>
      </c>
      <c r="AE7" s="149"/>
      <c r="AF7" s="149"/>
      <c r="AG7" s="150"/>
      <c r="AH7" s="180">
        <f>AI7+AJ7+AK7+AL7+AM7</f>
        <v>0</v>
      </c>
      <c r="AI7" s="149"/>
      <c r="AJ7" s="149"/>
      <c r="AK7" s="150"/>
      <c r="AL7" s="149"/>
      <c r="AM7" s="149"/>
      <c r="AN7" s="384"/>
      <c r="AO7" s="385"/>
      <c r="AP7" s="385"/>
      <c r="AQ7" s="385"/>
      <c r="AR7" s="385"/>
      <c r="AS7" s="385"/>
      <c r="AT7" s="386"/>
      <c r="AU7" s="384"/>
      <c r="AV7" s="385"/>
      <c r="AW7" s="385"/>
      <c r="AX7" s="385"/>
      <c r="AY7" s="385"/>
      <c r="AZ7" s="385"/>
      <c r="BA7" s="385"/>
      <c r="BB7" s="385"/>
      <c r="BC7" s="385"/>
      <c r="BD7" s="385"/>
      <c r="BE7" s="385"/>
      <c r="BF7" s="386"/>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row>
    <row r="8" spans="1:504" x14ac:dyDescent="0.25">
      <c r="A8" s="100" t="str">
        <f>'Input Volunteers'!A7</f>
        <v>Sheuly Akher</v>
      </c>
      <c r="B8" s="104">
        <f t="shared" ref="B8:B63" si="1">C8+D8+E8</f>
        <v>0</v>
      </c>
      <c r="C8" s="105">
        <f>G8+K8+O8+S8+W8+AA8+AE8</f>
        <v>0</v>
      </c>
      <c r="D8" s="141">
        <f t="shared" ref="D8:D63" si="2">H8+L8+P8+T8+X8+AB8+AF8</f>
        <v>0</v>
      </c>
      <c r="E8" s="141">
        <f t="shared" ref="E8:E63" si="3">I8+M8+Q8+U8+Y8+AC8+AG8+AI8+AJ8+AK8+AL8+AM8</f>
        <v>0</v>
      </c>
      <c r="F8" s="143">
        <f t="shared" ref="F8:F63" si="4">G8+H8+I8</f>
        <v>0</v>
      </c>
      <c r="G8" s="149"/>
      <c r="H8" s="149"/>
      <c r="I8" s="147"/>
      <c r="J8" s="144">
        <f t="shared" ref="J8:J63" si="5">K8+L8+M8</f>
        <v>0</v>
      </c>
      <c r="K8" s="149"/>
      <c r="L8" s="149"/>
      <c r="M8" s="150"/>
      <c r="N8" s="143">
        <f t="shared" ref="N8:N63" si="6">O8+P8+Q8</f>
        <v>0</v>
      </c>
      <c r="O8" s="149"/>
      <c r="P8" s="150"/>
      <c r="Q8" s="149"/>
      <c r="R8" s="143">
        <f t="shared" ref="R8:R63" si="7">S8+T8+U8</f>
        <v>0</v>
      </c>
      <c r="S8" s="150"/>
      <c r="T8" s="149"/>
      <c r="U8" s="149"/>
      <c r="V8" s="143">
        <f t="shared" ref="V8:V63" si="8">W8+X8+Y8</f>
        <v>0</v>
      </c>
      <c r="W8" s="149"/>
      <c r="X8" s="149"/>
      <c r="Y8" s="150"/>
      <c r="Z8" s="143">
        <f t="shared" ref="Z8:Z63" si="9">AA8+AB8+AC8</f>
        <v>0</v>
      </c>
      <c r="AA8" s="149"/>
      <c r="AB8" s="150"/>
      <c r="AC8" s="149"/>
      <c r="AD8" s="143">
        <f t="shared" ref="AD8:AD63" si="10">AE8+AF8+AG8</f>
        <v>0</v>
      </c>
      <c r="AE8" s="149"/>
      <c r="AF8" s="149"/>
      <c r="AG8" s="150"/>
      <c r="AH8" s="180">
        <f t="shared" ref="AH8:AH63" si="11">AI8+AJ8+AK8+AL8+AM8</f>
        <v>0</v>
      </c>
      <c r="AI8" s="149"/>
      <c r="AJ8" s="149"/>
      <c r="AK8" s="150"/>
      <c r="AL8" s="149"/>
      <c r="AM8" s="149"/>
      <c r="AN8" s="384"/>
      <c r="AO8" s="385"/>
      <c r="AP8" s="385"/>
      <c r="AQ8" s="385"/>
      <c r="AR8" s="385"/>
      <c r="AS8" s="385"/>
      <c r="AT8" s="386"/>
      <c r="AU8" s="384"/>
      <c r="AV8" s="385"/>
      <c r="AW8" s="385"/>
      <c r="AX8" s="385"/>
      <c r="AY8" s="385"/>
      <c r="AZ8" s="385"/>
      <c r="BA8" s="385"/>
      <c r="BB8" s="385"/>
      <c r="BC8" s="385"/>
      <c r="BD8" s="385"/>
      <c r="BE8" s="385"/>
      <c r="BF8" s="386"/>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row>
    <row r="9" spans="1:504" x14ac:dyDescent="0.25">
      <c r="A9" s="100" t="str">
        <f>'Input Volunteers'!A8</f>
        <v>Nusrath Jahan</v>
      </c>
      <c r="B9" s="104">
        <f t="shared" si="1"/>
        <v>0</v>
      </c>
      <c r="C9" s="105">
        <f t="shared" ref="C9:C63" si="12">G9+K9+O9+S9+W9+AA9+AE9</f>
        <v>0</v>
      </c>
      <c r="D9" s="141">
        <f t="shared" si="2"/>
        <v>0</v>
      </c>
      <c r="E9" s="141">
        <f t="shared" si="3"/>
        <v>0</v>
      </c>
      <c r="F9" s="143">
        <f t="shared" si="4"/>
        <v>0</v>
      </c>
      <c r="G9" s="149"/>
      <c r="H9" s="149"/>
      <c r="I9" s="147"/>
      <c r="J9" s="144">
        <f t="shared" si="5"/>
        <v>0</v>
      </c>
      <c r="K9" s="149"/>
      <c r="L9" s="149"/>
      <c r="M9" s="150"/>
      <c r="N9" s="143">
        <f t="shared" si="6"/>
        <v>0</v>
      </c>
      <c r="O9" s="149"/>
      <c r="P9" s="150"/>
      <c r="Q9" s="149"/>
      <c r="R9" s="143">
        <f t="shared" si="7"/>
        <v>0</v>
      </c>
      <c r="S9" s="150"/>
      <c r="T9" s="149"/>
      <c r="U9" s="149"/>
      <c r="V9" s="143">
        <f t="shared" si="8"/>
        <v>0</v>
      </c>
      <c r="W9" s="149"/>
      <c r="X9" s="149"/>
      <c r="Y9" s="150"/>
      <c r="Z9" s="143">
        <f t="shared" si="9"/>
        <v>0</v>
      </c>
      <c r="AA9" s="149"/>
      <c r="AB9" s="150"/>
      <c r="AC9" s="149"/>
      <c r="AD9" s="143">
        <f t="shared" si="10"/>
        <v>0</v>
      </c>
      <c r="AE9" s="149"/>
      <c r="AF9" s="149"/>
      <c r="AG9" s="150"/>
      <c r="AH9" s="180">
        <f t="shared" si="11"/>
        <v>0</v>
      </c>
      <c r="AI9" s="149"/>
      <c r="AJ9" s="149"/>
      <c r="AK9" s="150"/>
      <c r="AL9" s="149"/>
      <c r="AM9" s="149"/>
      <c r="AN9" s="384"/>
      <c r="AO9" s="385"/>
      <c r="AP9" s="385"/>
      <c r="AQ9" s="385"/>
      <c r="AR9" s="385"/>
      <c r="AS9" s="385"/>
      <c r="AT9" s="386"/>
      <c r="AU9" s="384"/>
      <c r="AV9" s="385"/>
      <c r="AW9" s="385"/>
      <c r="AX9" s="385"/>
      <c r="AY9" s="385"/>
      <c r="AZ9" s="385"/>
      <c r="BA9" s="385"/>
      <c r="BB9" s="385"/>
      <c r="BC9" s="385"/>
      <c r="BD9" s="385"/>
      <c r="BE9" s="385"/>
      <c r="BF9" s="386"/>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row>
    <row r="10" spans="1:504" x14ac:dyDescent="0.25">
      <c r="A10" s="100" t="str">
        <f>'Input Volunteers'!A9</f>
        <v>Nilufa Akther Nipa</v>
      </c>
      <c r="B10" s="104">
        <f t="shared" si="1"/>
        <v>0</v>
      </c>
      <c r="C10" s="105">
        <f t="shared" si="12"/>
        <v>0</v>
      </c>
      <c r="D10" s="141">
        <f t="shared" si="2"/>
        <v>0</v>
      </c>
      <c r="E10" s="141">
        <f t="shared" si="3"/>
        <v>0</v>
      </c>
      <c r="F10" s="143">
        <f t="shared" si="4"/>
        <v>0</v>
      </c>
      <c r="G10" s="149"/>
      <c r="H10" s="149"/>
      <c r="I10" s="147"/>
      <c r="J10" s="144">
        <f t="shared" si="5"/>
        <v>0</v>
      </c>
      <c r="K10" s="149"/>
      <c r="L10" s="149"/>
      <c r="M10" s="150"/>
      <c r="N10" s="143">
        <f t="shared" si="6"/>
        <v>0</v>
      </c>
      <c r="O10" s="149"/>
      <c r="P10" s="150"/>
      <c r="Q10" s="149"/>
      <c r="R10" s="143">
        <f t="shared" si="7"/>
        <v>0</v>
      </c>
      <c r="S10" s="150"/>
      <c r="T10" s="149"/>
      <c r="U10" s="149"/>
      <c r="V10" s="143">
        <f t="shared" si="8"/>
        <v>0</v>
      </c>
      <c r="W10" s="149"/>
      <c r="X10" s="149"/>
      <c r="Y10" s="150"/>
      <c r="Z10" s="143">
        <f t="shared" si="9"/>
        <v>0</v>
      </c>
      <c r="AA10" s="149"/>
      <c r="AB10" s="150"/>
      <c r="AC10" s="149"/>
      <c r="AD10" s="143">
        <f t="shared" si="10"/>
        <v>0</v>
      </c>
      <c r="AE10" s="149"/>
      <c r="AF10" s="149"/>
      <c r="AG10" s="150"/>
      <c r="AH10" s="180">
        <f t="shared" si="11"/>
        <v>0</v>
      </c>
      <c r="AI10" s="149"/>
      <c r="AJ10" s="149"/>
      <c r="AK10" s="150"/>
      <c r="AL10" s="149"/>
      <c r="AM10" s="149"/>
      <c r="AN10" s="384"/>
      <c r="AO10" s="385"/>
      <c r="AP10" s="385"/>
      <c r="AQ10" s="385"/>
      <c r="AR10" s="385"/>
      <c r="AS10" s="385"/>
      <c r="AT10" s="386"/>
      <c r="AU10" s="384"/>
      <c r="AV10" s="385"/>
      <c r="AW10" s="385"/>
      <c r="AX10" s="385"/>
      <c r="AY10" s="385"/>
      <c r="AZ10" s="385"/>
      <c r="BA10" s="385"/>
      <c r="BB10" s="385"/>
      <c r="BC10" s="385"/>
      <c r="BD10" s="385"/>
      <c r="BE10" s="385"/>
      <c r="BF10" s="386"/>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row>
    <row r="11" spans="1:504" x14ac:dyDescent="0.25">
      <c r="A11" s="100" t="str">
        <f>'Input Volunteers'!A10</f>
        <v>Jyoti Jadhawar</v>
      </c>
      <c r="B11" s="104">
        <f t="shared" si="1"/>
        <v>0</v>
      </c>
      <c r="C11" s="105">
        <f t="shared" si="12"/>
        <v>0</v>
      </c>
      <c r="D11" s="141">
        <f t="shared" si="2"/>
        <v>0</v>
      </c>
      <c r="E11" s="141">
        <f t="shared" si="3"/>
        <v>0</v>
      </c>
      <c r="F11" s="143">
        <f t="shared" si="4"/>
        <v>0</v>
      </c>
      <c r="G11" s="149"/>
      <c r="H11" s="149"/>
      <c r="I11" s="147"/>
      <c r="J11" s="144">
        <f t="shared" si="5"/>
        <v>0</v>
      </c>
      <c r="K11" s="149"/>
      <c r="L11" s="149"/>
      <c r="M11" s="150"/>
      <c r="N11" s="143">
        <f t="shared" si="6"/>
        <v>0</v>
      </c>
      <c r="O11" s="149"/>
      <c r="P11" s="150"/>
      <c r="Q11" s="149"/>
      <c r="R11" s="143">
        <f t="shared" si="7"/>
        <v>0</v>
      </c>
      <c r="S11" s="150"/>
      <c r="T11" s="149"/>
      <c r="U11" s="149"/>
      <c r="V11" s="143">
        <f t="shared" si="8"/>
        <v>0</v>
      </c>
      <c r="W11" s="149"/>
      <c r="X11" s="149"/>
      <c r="Y11" s="150"/>
      <c r="Z11" s="143">
        <f t="shared" si="9"/>
        <v>0</v>
      </c>
      <c r="AA11" s="149"/>
      <c r="AB11" s="150"/>
      <c r="AC11" s="149"/>
      <c r="AD11" s="143">
        <f t="shared" si="10"/>
        <v>0</v>
      </c>
      <c r="AE11" s="149"/>
      <c r="AF11" s="149"/>
      <c r="AG11" s="150"/>
      <c r="AH11" s="180">
        <f t="shared" si="11"/>
        <v>0</v>
      </c>
      <c r="AI11" s="149"/>
      <c r="AJ11" s="149"/>
      <c r="AK11" s="150"/>
      <c r="AL11" s="149"/>
      <c r="AM11" s="149"/>
      <c r="AN11" s="384"/>
      <c r="AO11" s="385"/>
      <c r="AP11" s="385"/>
      <c r="AQ11" s="385"/>
      <c r="AR11" s="385"/>
      <c r="AS11" s="385"/>
      <c r="AT11" s="386"/>
      <c r="AU11" s="384"/>
      <c r="AV11" s="385"/>
      <c r="AW11" s="385"/>
      <c r="AX11" s="385"/>
      <c r="AY11" s="385"/>
      <c r="AZ11" s="385"/>
      <c r="BA11" s="385"/>
      <c r="BB11" s="385"/>
      <c r="BC11" s="385"/>
      <c r="BD11" s="385"/>
      <c r="BE11" s="385"/>
      <c r="BF11" s="386"/>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t="e">
        <f>SH6+#REF!</f>
        <v>#REF!</v>
      </c>
      <c r="SI11" s="11" t="e">
        <f>SI6+#REF!</f>
        <v>#REF!</v>
      </c>
      <c r="SJ11" s="11" t="e">
        <f>SJ6+#REF!</f>
        <v>#REF!</v>
      </c>
    </row>
    <row r="12" spans="1:504" x14ac:dyDescent="0.25">
      <c r="A12" s="100" t="str">
        <f>'Input Volunteers'!A11</f>
        <v>Liliane Wandji</v>
      </c>
      <c r="B12" s="104">
        <f t="shared" si="1"/>
        <v>8</v>
      </c>
      <c r="C12" s="105">
        <f t="shared" si="12"/>
        <v>0</v>
      </c>
      <c r="D12" s="105">
        <f t="shared" si="2"/>
        <v>2</v>
      </c>
      <c r="E12" s="105">
        <f t="shared" si="3"/>
        <v>6</v>
      </c>
      <c r="F12" s="144">
        <f t="shared" si="4"/>
        <v>0</v>
      </c>
      <c r="G12" s="147"/>
      <c r="H12" s="147"/>
      <c r="I12" s="147"/>
      <c r="J12" s="144">
        <f t="shared" si="5"/>
        <v>0</v>
      </c>
      <c r="K12" s="147"/>
      <c r="L12" s="147"/>
      <c r="M12" s="150"/>
      <c r="N12" s="144">
        <f t="shared" si="6"/>
        <v>0</v>
      </c>
      <c r="O12" s="147"/>
      <c r="P12" s="150"/>
      <c r="Q12" s="147"/>
      <c r="R12" s="144">
        <f t="shared" si="7"/>
        <v>0</v>
      </c>
      <c r="S12" s="150"/>
      <c r="T12" s="147"/>
      <c r="U12" s="147"/>
      <c r="V12" s="144">
        <f t="shared" si="8"/>
        <v>8</v>
      </c>
      <c r="W12" s="147"/>
      <c r="X12" s="147">
        <v>2</v>
      </c>
      <c r="Y12" s="150">
        <v>6</v>
      </c>
      <c r="Z12" s="144">
        <f t="shared" si="9"/>
        <v>0</v>
      </c>
      <c r="AA12" s="147"/>
      <c r="AB12" s="150"/>
      <c r="AC12" s="147"/>
      <c r="AD12" s="144">
        <f t="shared" si="10"/>
        <v>0</v>
      </c>
      <c r="AE12" s="147"/>
      <c r="AF12" s="147"/>
      <c r="AG12" s="150"/>
      <c r="AH12" s="180">
        <f t="shared" si="11"/>
        <v>0</v>
      </c>
      <c r="AI12" s="147"/>
      <c r="AJ12" s="147"/>
      <c r="AK12" s="150"/>
      <c r="AL12" s="147"/>
      <c r="AM12" s="147"/>
      <c r="AN12" s="384"/>
      <c r="AO12" s="385"/>
      <c r="AP12" s="385"/>
      <c r="AQ12" s="385"/>
      <c r="AR12" s="385"/>
      <c r="AS12" s="385"/>
      <c r="AT12" s="386"/>
      <c r="AU12" s="384"/>
      <c r="AV12" s="385"/>
      <c r="AW12" s="385"/>
      <c r="AX12" s="385"/>
      <c r="AY12" s="385"/>
      <c r="AZ12" s="385"/>
      <c r="BA12" s="385"/>
      <c r="BB12" s="385"/>
      <c r="BC12" s="385"/>
      <c r="BD12" s="385"/>
      <c r="BE12" s="385"/>
      <c r="BF12" s="386"/>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0"/>
      <c r="NJ12" s="10"/>
      <c r="NK12" s="10"/>
      <c r="NL12" s="10"/>
      <c r="NM12" s="10"/>
      <c r="NN12" s="10"/>
      <c r="NO12" s="10"/>
      <c r="NP12" s="10"/>
      <c r="NQ12" s="10"/>
      <c r="NR12" s="10"/>
      <c r="NS12" s="10"/>
      <c r="NT12" s="10"/>
      <c r="NU12" s="10"/>
      <c r="NV12" s="10"/>
      <c r="NW12" s="10"/>
      <c r="NX12" s="10"/>
      <c r="NY12" s="10"/>
      <c r="NZ12" s="10"/>
      <c r="OA12" s="10"/>
      <c r="OB12" s="10"/>
      <c r="OC12" s="10"/>
      <c r="OD12" s="10"/>
      <c r="OE12" s="10"/>
      <c r="OF12" s="10"/>
      <c r="OG12" s="10"/>
      <c r="OH12" s="10"/>
      <c r="OI12" s="10"/>
      <c r="OJ12" s="10"/>
      <c r="OK12" s="10"/>
      <c r="OL12" s="10"/>
      <c r="OM12" s="10"/>
      <c r="ON12" s="10"/>
      <c r="OO12" s="10"/>
      <c r="OP12" s="10"/>
      <c r="OQ12" s="10"/>
      <c r="OR12" s="10"/>
      <c r="OS12" s="10"/>
      <c r="OT12" s="10"/>
      <c r="OU12" s="10"/>
      <c r="OV12" s="10"/>
      <c r="OW12" s="10"/>
      <c r="OX12" s="10"/>
      <c r="OY12" s="10"/>
      <c r="OZ12" s="10"/>
      <c r="PA12" s="10"/>
      <c r="PB12" s="10"/>
      <c r="PC12" s="10"/>
      <c r="PD12" s="10"/>
      <c r="PE12" s="10"/>
      <c r="PF12" s="10"/>
      <c r="PG12" s="10"/>
      <c r="PH12" s="10"/>
      <c r="PI12" s="10"/>
      <c r="PJ12" s="10"/>
      <c r="PK12" s="10"/>
      <c r="PL12" s="10"/>
      <c r="PM12" s="10"/>
      <c r="PN12" s="10"/>
      <c r="PO12" s="10"/>
      <c r="PP12" s="10"/>
      <c r="PQ12" s="10"/>
      <c r="PR12" s="10"/>
      <c r="PS12" s="10"/>
      <c r="PT12" s="10"/>
      <c r="PU12" s="10"/>
      <c r="PV12" s="10"/>
      <c r="PW12" s="10"/>
      <c r="PX12" s="10"/>
      <c r="PY12" s="10"/>
      <c r="PZ12" s="10"/>
      <c r="QA12" s="10"/>
      <c r="QB12" s="10"/>
      <c r="QC12" s="10"/>
      <c r="QD12" s="10"/>
      <c r="QE12" s="10"/>
      <c r="QF12" s="10"/>
      <c r="QG12" s="10"/>
      <c r="QH12" s="10"/>
      <c r="QI12" s="10"/>
      <c r="QJ12" s="10"/>
      <c r="QK12" s="10"/>
      <c r="QL12" s="10"/>
      <c r="QM12" s="10"/>
      <c r="QN12" s="10"/>
      <c r="QO12" s="10"/>
      <c r="QP12" s="10"/>
      <c r="QQ12" s="10"/>
      <c r="QR12" s="10"/>
      <c r="QS12" s="10"/>
      <c r="QT12" s="10"/>
      <c r="QU12" s="10"/>
      <c r="QV12" s="10"/>
      <c r="QW12" s="10"/>
      <c r="QX12" s="10"/>
      <c r="QY12" s="10"/>
      <c r="QZ12" s="10"/>
      <c r="RA12" s="10"/>
      <c r="RB12" s="10"/>
      <c r="RC12" s="10"/>
      <c r="RD12" s="10"/>
      <c r="RE12" s="10"/>
      <c r="RF12" s="10"/>
      <c r="RG12" s="10"/>
      <c r="RH12" s="10"/>
      <c r="RI12" s="10"/>
      <c r="RJ12" s="10"/>
      <c r="RK12" s="10"/>
      <c r="RL12" s="10"/>
      <c r="RM12" s="10"/>
      <c r="RN12" s="10"/>
      <c r="RO12" s="10"/>
      <c r="RP12" s="10"/>
      <c r="RQ12" s="10"/>
      <c r="RR12" s="10"/>
      <c r="RS12" s="10"/>
      <c r="RT12" s="10"/>
      <c r="RU12" s="10"/>
      <c r="RV12" s="10"/>
      <c r="RW12" s="10"/>
      <c r="RX12" s="10"/>
      <c r="RY12" s="10"/>
      <c r="RZ12" s="10"/>
      <c r="SA12" s="10"/>
      <c r="SB12" s="10"/>
      <c r="SC12" s="10"/>
      <c r="SD12" s="10"/>
      <c r="SE12" s="10"/>
      <c r="SF12" s="10"/>
      <c r="SG12" s="10"/>
      <c r="SH12" s="10"/>
      <c r="SI12" s="10"/>
      <c r="SJ12" s="10"/>
    </row>
    <row r="13" spans="1:504" x14ac:dyDescent="0.25">
      <c r="A13" s="100" t="str">
        <f>'Input Volunteers'!A12</f>
        <v>Nasima Begum</v>
      </c>
      <c r="B13" s="104">
        <f t="shared" si="1"/>
        <v>0</v>
      </c>
      <c r="C13" s="105">
        <f t="shared" si="12"/>
        <v>0</v>
      </c>
      <c r="D13" s="105">
        <f t="shared" si="2"/>
        <v>0</v>
      </c>
      <c r="E13" s="105">
        <f t="shared" si="3"/>
        <v>0</v>
      </c>
      <c r="F13" s="144">
        <f t="shared" si="4"/>
        <v>0</v>
      </c>
      <c r="G13" s="147"/>
      <c r="H13" s="147"/>
      <c r="I13" s="147"/>
      <c r="J13" s="144">
        <f t="shared" si="5"/>
        <v>0</v>
      </c>
      <c r="K13" s="149"/>
      <c r="L13" s="149"/>
      <c r="M13" s="150"/>
      <c r="N13" s="143">
        <f t="shared" si="6"/>
        <v>0</v>
      </c>
      <c r="O13" s="149"/>
      <c r="P13" s="150"/>
      <c r="Q13" s="149"/>
      <c r="R13" s="143">
        <f t="shared" si="7"/>
        <v>0</v>
      </c>
      <c r="S13" s="150"/>
      <c r="T13" s="147"/>
      <c r="U13" s="147"/>
      <c r="V13" s="143">
        <f t="shared" si="8"/>
        <v>0</v>
      </c>
      <c r="W13" s="149"/>
      <c r="X13" s="149"/>
      <c r="Y13" s="150"/>
      <c r="Z13" s="143">
        <f t="shared" si="9"/>
        <v>0</v>
      </c>
      <c r="AA13" s="147"/>
      <c r="AB13" s="150"/>
      <c r="AC13" s="147"/>
      <c r="AD13" s="143">
        <f t="shared" si="10"/>
        <v>0</v>
      </c>
      <c r="AE13" s="147"/>
      <c r="AF13" s="147"/>
      <c r="AG13" s="150"/>
      <c r="AH13" s="180">
        <f t="shared" si="11"/>
        <v>0</v>
      </c>
      <c r="AI13" s="147"/>
      <c r="AJ13" s="147"/>
      <c r="AK13" s="150"/>
      <c r="AL13" s="147"/>
      <c r="AM13" s="147"/>
      <c r="AN13" s="384"/>
      <c r="AO13" s="385"/>
      <c r="AP13" s="385"/>
      <c r="AQ13" s="385"/>
      <c r="AR13" s="385"/>
      <c r="AS13" s="385"/>
      <c r="AT13" s="386"/>
      <c r="AU13" s="384"/>
      <c r="AV13" s="385"/>
      <c r="AW13" s="385"/>
      <c r="AX13" s="385"/>
      <c r="AY13" s="385"/>
      <c r="AZ13" s="385"/>
      <c r="BA13" s="385"/>
      <c r="BB13" s="385"/>
      <c r="BC13" s="385"/>
      <c r="BD13" s="385"/>
      <c r="BE13" s="385"/>
      <c r="BF13" s="386"/>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f>SH14+SH15</f>
        <v>0</v>
      </c>
      <c r="SI13" s="11">
        <f>SI14+SI15</f>
        <v>0</v>
      </c>
      <c r="SJ13" s="11">
        <f>SJ14+SJ15</f>
        <v>0</v>
      </c>
    </row>
    <row r="14" spans="1:504" x14ac:dyDescent="0.25">
      <c r="A14" s="100" t="str">
        <f>'Input Volunteers'!A13</f>
        <v>Kibra Haile</v>
      </c>
      <c r="B14" s="104">
        <f t="shared" si="1"/>
        <v>0</v>
      </c>
      <c r="C14" s="105">
        <f t="shared" si="12"/>
        <v>0</v>
      </c>
      <c r="D14" s="142">
        <f t="shared" si="2"/>
        <v>0</v>
      </c>
      <c r="E14" s="142">
        <f t="shared" si="3"/>
        <v>0</v>
      </c>
      <c r="F14" s="145">
        <f t="shared" si="4"/>
        <v>0</v>
      </c>
      <c r="G14" s="151"/>
      <c r="H14" s="151"/>
      <c r="I14" s="147"/>
      <c r="J14" s="144">
        <f t="shared" si="5"/>
        <v>0</v>
      </c>
      <c r="K14" s="149"/>
      <c r="L14" s="149"/>
      <c r="M14" s="150"/>
      <c r="N14" s="143">
        <f t="shared" si="6"/>
        <v>0</v>
      </c>
      <c r="O14" s="149"/>
      <c r="P14" s="150"/>
      <c r="Q14" s="149"/>
      <c r="R14" s="143">
        <f t="shared" si="7"/>
        <v>0</v>
      </c>
      <c r="S14" s="150"/>
      <c r="T14" s="149"/>
      <c r="U14" s="149"/>
      <c r="V14" s="143">
        <f t="shared" si="8"/>
        <v>0</v>
      </c>
      <c r="W14" s="149"/>
      <c r="X14" s="149"/>
      <c r="Y14" s="150"/>
      <c r="Z14" s="143">
        <f t="shared" si="9"/>
        <v>0</v>
      </c>
      <c r="AA14" s="149"/>
      <c r="AB14" s="150"/>
      <c r="AC14" s="149"/>
      <c r="AD14" s="143">
        <f t="shared" si="10"/>
        <v>0</v>
      </c>
      <c r="AE14" s="149"/>
      <c r="AF14" s="149"/>
      <c r="AG14" s="150"/>
      <c r="AH14" s="180">
        <f t="shared" si="11"/>
        <v>0</v>
      </c>
      <c r="AI14" s="149"/>
      <c r="AJ14" s="149"/>
      <c r="AK14" s="150"/>
      <c r="AL14" s="147"/>
      <c r="AM14" s="147"/>
      <c r="AN14" s="384"/>
      <c r="AO14" s="385"/>
      <c r="AP14" s="385"/>
      <c r="AQ14" s="385"/>
      <c r="AR14" s="385"/>
      <c r="AS14" s="385"/>
      <c r="AT14" s="386"/>
      <c r="AU14" s="384"/>
      <c r="AV14" s="385"/>
      <c r="AW14" s="385"/>
      <c r="AX14" s="385"/>
      <c r="AY14" s="385"/>
      <c r="AZ14" s="385"/>
      <c r="BA14" s="385"/>
      <c r="BB14" s="385"/>
      <c r="BC14" s="385"/>
      <c r="BD14" s="385"/>
      <c r="BE14" s="385"/>
      <c r="BF14" s="386"/>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c r="KB14" s="10"/>
      <c r="KC14" s="10"/>
      <c r="KD14" s="10"/>
      <c r="KE14" s="10"/>
      <c r="KF14" s="10"/>
      <c r="KG14" s="10"/>
      <c r="KH14" s="10"/>
      <c r="KI14" s="10"/>
      <c r="KJ14" s="10"/>
      <c r="KK14" s="10"/>
      <c r="KL14" s="10"/>
      <c r="KM14" s="10"/>
      <c r="KN14" s="10"/>
      <c r="KO14" s="10"/>
      <c r="KP14" s="10"/>
      <c r="KQ14" s="10"/>
      <c r="KR14" s="10"/>
      <c r="KS14" s="10"/>
      <c r="KT14" s="10"/>
      <c r="KU14" s="10"/>
      <c r="KV14" s="10"/>
      <c r="KW14" s="10"/>
      <c r="KX14" s="10"/>
      <c r="KY14" s="10"/>
      <c r="KZ14" s="10"/>
      <c r="LA14" s="10"/>
      <c r="LB14" s="10"/>
      <c r="LC14" s="10"/>
      <c r="LD14" s="10"/>
      <c r="LE14" s="10"/>
      <c r="LF14" s="10"/>
      <c r="LG14" s="10"/>
      <c r="LH14" s="10"/>
      <c r="LI14" s="10"/>
      <c r="LJ14" s="10"/>
      <c r="LK14" s="10"/>
      <c r="LL14" s="10"/>
      <c r="LM14" s="10"/>
      <c r="LN14" s="10"/>
      <c r="LO14" s="10"/>
      <c r="LP14" s="10"/>
      <c r="LQ14" s="10"/>
      <c r="LR14" s="10"/>
      <c r="LS14" s="10"/>
      <c r="LT14" s="10"/>
      <c r="LU14" s="10"/>
      <c r="LV14" s="10"/>
      <c r="LW14" s="10"/>
      <c r="LX14" s="10"/>
      <c r="LY14" s="10"/>
      <c r="LZ14" s="10"/>
      <c r="MA14" s="10"/>
      <c r="MB14" s="10"/>
      <c r="MC14" s="10"/>
      <c r="MD14" s="10"/>
      <c r="ME14" s="10"/>
      <c r="MF14" s="10"/>
      <c r="MG14" s="10"/>
      <c r="MH14" s="10"/>
      <c r="MI14" s="10"/>
      <c r="MJ14" s="10"/>
      <c r="MK14" s="10"/>
      <c r="ML14" s="10"/>
      <c r="MM14" s="10"/>
      <c r="MN14" s="10"/>
      <c r="MO14" s="10"/>
      <c r="MP14" s="10"/>
      <c r="MQ14" s="10"/>
      <c r="MR14" s="10"/>
      <c r="MS14" s="10"/>
      <c r="MT14" s="10"/>
      <c r="MU14" s="10"/>
      <c r="MV14" s="10"/>
      <c r="MW14" s="10"/>
      <c r="MX14" s="10"/>
      <c r="MY14" s="10"/>
      <c r="MZ14" s="10"/>
      <c r="NA14" s="10"/>
      <c r="NB14" s="10"/>
      <c r="NC14" s="10"/>
      <c r="ND14" s="10"/>
      <c r="NE14" s="10"/>
      <c r="NF14" s="10"/>
      <c r="NG14" s="10"/>
      <c r="NH14" s="10"/>
      <c r="NI14" s="10"/>
      <c r="NJ14" s="10"/>
      <c r="NK14" s="10"/>
      <c r="NL14" s="10"/>
      <c r="NM14" s="10"/>
      <c r="NN14" s="10"/>
      <c r="NO14" s="10"/>
      <c r="NP14" s="10"/>
      <c r="NQ14" s="10"/>
      <c r="NR14" s="10"/>
      <c r="NS14" s="10"/>
      <c r="NT14" s="10"/>
      <c r="NU14" s="10"/>
      <c r="NV14" s="10"/>
      <c r="NW14" s="10"/>
      <c r="NX14" s="10"/>
      <c r="NY14" s="10"/>
      <c r="NZ14" s="10"/>
      <c r="OA14" s="10"/>
      <c r="OB14" s="10"/>
      <c r="OC14" s="10"/>
      <c r="OD14" s="10"/>
      <c r="OE14" s="10"/>
      <c r="OF14" s="10"/>
      <c r="OG14" s="10"/>
      <c r="OH14" s="10"/>
      <c r="OI14" s="10"/>
      <c r="OJ14" s="10"/>
      <c r="OK14" s="10"/>
      <c r="OL14" s="10"/>
      <c r="OM14" s="10"/>
      <c r="ON14" s="10"/>
      <c r="OO14" s="10"/>
      <c r="OP14" s="10"/>
      <c r="OQ14" s="10"/>
      <c r="OR14" s="10"/>
      <c r="OS14" s="10"/>
      <c r="OT14" s="10"/>
      <c r="OU14" s="10"/>
      <c r="OV14" s="10"/>
      <c r="OW14" s="10"/>
      <c r="OX14" s="10"/>
      <c r="OY14" s="10"/>
      <c r="OZ14" s="10"/>
      <c r="PA14" s="10"/>
      <c r="PB14" s="10"/>
      <c r="PC14" s="10"/>
      <c r="PD14" s="10"/>
      <c r="PE14" s="10"/>
      <c r="PF14" s="10"/>
      <c r="PG14" s="10"/>
      <c r="PH14" s="10"/>
      <c r="PI14" s="10"/>
      <c r="PJ14" s="10"/>
      <c r="PK14" s="10"/>
      <c r="PL14" s="10"/>
      <c r="PM14" s="10"/>
      <c r="PN14" s="10"/>
      <c r="PO14" s="10"/>
      <c r="PP14" s="10"/>
      <c r="PQ14" s="10"/>
      <c r="PR14" s="10"/>
      <c r="PS14" s="10"/>
      <c r="PT14" s="10"/>
      <c r="PU14" s="10"/>
      <c r="PV14" s="10"/>
      <c r="PW14" s="10"/>
      <c r="PX14" s="10"/>
      <c r="PY14" s="10"/>
      <c r="PZ14" s="10"/>
      <c r="QA14" s="10"/>
      <c r="QB14" s="10"/>
      <c r="QC14" s="10"/>
      <c r="QD14" s="10"/>
      <c r="QE14" s="10"/>
      <c r="QF14" s="10"/>
      <c r="QG14" s="10"/>
      <c r="QH14" s="10"/>
      <c r="QI14" s="10"/>
      <c r="QJ14" s="10"/>
      <c r="QK14" s="10"/>
      <c r="QL14" s="10"/>
      <c r="QM14" s="10"/>
      <c r="QN14" s="10"/>
      <c r="QO14" s="10"/>
      <c r="QP14" s="10"/>
      <c r="QQ14" s="10"/>
      <c r="QR14" s="10"/>
      <c r="QS14" s="10"/>
      <c r="QT14" s="10"/>
      <c r="QU14" s="10"/>
      <c r="QV14" s="10"/>
      <c r="QW14" s="10"/>
      <c r="QX14" s="10"/>
      <c r="QY14" s="10"/>
      <c r="QZ14" s="10"/>
      <c r="RA14" s="10"/>
      <c r="RB14" s="10"/>
      <c r="RC14" s="10"/>
      <c r="RD14" s="10"/>
      <c r="RE14" s="10"/>
      <c r="RF14" s="10"/>
      <c r="RG14" s="10"/>
      <c r="RH14" s="10"/>
      <c r="RI14" s="10"/>
      <c r="RJ14" s="10"/>
      <c r="RK14" s="10"/>
      <c r="RL14" s="10"/>
      <c r="RM14" s="10"/>
      <c r="RN14" s="10"/>
      <c r="RO14" s="10"/>
      <c r="RP14" s="10"/>
      <c r="RQ14" s="10"/>
      <c r="RR14" s="10"/>
      <c r="RS14" s="10"/>
      <c r="RT14" s="10"/>
      <c r="RU14" s="10"/>
      <c r="RV14" s="10"/>
      <c r="RW14" s="10"/>
      <c r="RX14" s="10"/>
      <c r="RY14" s="10"/>
      <c r="RZ14" s="10"/>
      <c r="SA14" s="10"/>
      <c r="SB14" s="10"/>
      <c r="SC14" s="10"/>
      <c r="SD14" s="10"/>
      <c r="SE14" s="10"/>
      <c r="SF14" s="10"/>
      <c r="SG14" s="10"/>
      <c r="SH14" s="10"/>
      <c r="SI14" s="10"/>
      <c r="SJ14" s="10"/>
    </row>
    <row r="15" spans="1:504" x14ac:dyDescent="0.25">
      <c r="A15" s="100" t="str">
        <f>'Input Volunteers'!A14</f>
        <v>Lutfa Begum</v>
      </c>
      <c r="B15" s="104">
        <f t="shared" si="1"/>
        <v>0</v>
      </c>
      <c r="C15" s="105">
        <f t="shared" si="12"/>
        <v>0</v>
      </c>
      <c r="D15" s="141">
        <f t="shared" si="2"/>
        <v>0</v>
      </c>
      <c r="E15" s="141">
        <f t="shared" si="3"/>
        <v>0</v>
      </c>
      <c r="F15" s="143">
        <f t="shared" si="4"/>
        <v>0</v>
      </c>
      <c r="G15" s="149"/>
      <c r="H15" s="149"/>
      <c r="I15" s="147"/>
      <c r="J15" s="144">
        <f t="shared" si="5"/>
        <v>0</v>
      </c>
      <c r="K15" s="149"/>
      <c r="L15" s="149"/>
      <c r="M15" s="150"/>
      <c r="N15" s="143">
        <f t="shared" si="6"/>
        <v>0</v>
      </c>
      <c r="O15" s="149"/>
      <c r="P15" s="150"/>
      <c r="Q15" s="149"/>
      <c r="R15" s="143">
        <f t="shared" si="7"/>
        <v>0</v>
      </c>
      <c r="S15" s="150"/>
      <c r="T15" s="149"/>
      <c r="U15" s="149"/>
      <c r="V15" s="143">
        <f t="shared" si="8"/>
        <v>0</v>
      </c>
      <c r="W15" s="149"/>
      <c r="X15" s="149"/>
      <c r="Y15" s="150"/>
      <c r="Z15" s="143">
        <f t="shared" si="9"/>
        <v>0</v>
      </c>
      <c r="AA15" s="149"/>
      <c r="AB15" s="150"/>
      <c r="AC15" s="149"/>
      <c r="AD15" s="143">
        <f t="shared" si="10"/>
        <v>0</v>
      </c>
      <c r="AE15" s="149"/>
      <c r="AF15" s="149"/>
      <c r="AG15" s="150"/>
      <c r="AH15" s="180">
        <f t="shared" si="11"/>
        <v>0</v>
      </c>
      <c r="AI15" s="149"/>
      <c r="AJ15" s="149"/>
      <c r="AK15" s="150"/>
      <c r="AL15" s="149"/>
      <c r="AM15" s="149"/>
      <c r="AN15" s="384"/>
      <c r="AO15" s="385"/>
      <c r="AP15" s="385"/>
      <c r="AQ15" s="385"/>
      <c r="AR15" s="385"/>
      <c r="AS15" s="385"/>
      <c r="AT15" s="386"/>
      <c r="AU15" s="384"/>
      <c r="AV15" s="385"/>
      <c r="AW15" s="385"/>
      <c r="AX15" s="385"/>
      <c r="AY15" s="385"/>
      <c r="AZ15" s="385"/>
      <c r="BA15" s="385"/>
      <c r="BB15" s="385"/>
      <c r="BC15" s="385"/>
      <c r="BD15" s="385"/>
      <c r="BE15" s="385"/>
      <c r="BF15" s="386"/>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0"/>
      <c r="KN15" s="10"/>
      <c r="KO15" s="10"/>
      <c r="KP15" s="10"/>
      <c r="KQ15" s="10"/>
      <c r="KR15" s="10"/>
      <c r="KS15" s="10"/>
      <c r="KT15" s="10"/>
      <c r="KU15" s="10"/>
      <c r="KV15" s="10"/>
      <c r="KW15" s="10"/>
      <c r="KX15" s="10"/>
      <c r="KY15" s="10"/>
      <c r="KZ15" s="10"/>
      <c r="LA15" s="10"/>
      <c r="LB15" s="10"/>
      <c r="LC15" s="10"/>
      <c r="LD15" s="10"/>
      <c r="LE15" s="10"/>
      <c r="LF15" s="10"/>
      <c r="LG15" s="10"/>
      <c r="LH15" s="10"/>
      <c r="LI15" s="10"/>
      <c r="LJ15" s="10"/>
      <c r="LK15" s="10"/>
      <c r="LL15" s="10"/>
      <c r="LM15" s="10"/>
      <c r="LN15" s="10"/>
      <c r="LO15" s="10"/>
      <c r="LP15" s="10"/>
      <c r="LQ15" s="10"/>
      <c r="LR15" s="10"/>
      <c r="LS15" s="10"/>
      <c r="LT15" s="10"/>
      <c r="LU15" s="10"/>
      <c r="LV15" s="10"/>
      <c r="LW15" s="10"/>
      <c r="LX15" s="10"/>
      <c r="LY15" s="10"/>
      <c r="LZ15" s="10"/>
      <c r="MA15" s="10"/>
      <c r="MB15" s="10"/>
      <c r="MC15" s="10"/>
      <c r="MD15" s="10"/>
      <c r="ME15" s="10"/>
      <c r="MF15" s="10"/>
      <c r="MG15" s="10"/>
      <c r="MH15" s="10"/>
      <c r="MI15" s="10"/>
      <c r="MJ15" s="10"/>
      <c r="MK15" s="10"/>
      <c r="ML15" s="10"/>
      <c r="MM15" s="10"/>
      <c r="MN15" s="10"/>
      <c r="MO15" s="10"/>
      <c r="MP15" s="10"/>
      <c r="MQ15" s="10"/>
      <c r="MR15" s="10"/>
      <c r="MS15" s="10"/>
      <c r="MT15" s="10"/>
      <c r="MU15" s="10"/>
      <c r="MV15" s="10"/>
      <c r="MW15" s="10"/>
      <c r="MX15" s="10"/>
      <c r="MY15" s="10"/>
      <c r="MZ15" s="10"/>
      <c r="NA15" s="10"/>
      <c r="NB15" s="10"/>
      <c r="NC15" s="10"/>
      <c r="ND15" s="10"/>
      <c r="NE15" s="10"/>
      <c r="NF15" s="10"/>
      <c r="NG15" s="10"/>
      <c r="NH15" s="10"/>
      <c r="NI15" s="10"/>
      <c r="NJ15" s="10"/>
      <c r="NK15" s="10"/>
      <c r="NL15" s="10"/>
      <c r="NM15" s="10"/>
      <c r="NN15" s="10"/>
      <c r="NO15" s="10"/>
      <c r="NP15" s="10"/>
      <c r="NQ15" s="10"/>
      <c r="NR15" s="10"/>
      <c r="NS15" s="10"/>
      <c r="NT15" s="10"/>
      <c r="NU15" s="10"/>
      <c r="NV15" s="10"/>
      <c r="NW15" s="10"/>
      <c r="NX15" s="10"/>
      <c r="NY15" s="10"/>
      <c r="NZ15" s="10"/>
      <c r="OA15" s="10"/>
      <c r="OB15" s="10"/>
      <c r="OC15" s="10"/>
      <c r="OD15" s="10"/>
      <c r="OE15" s="10"/>
      <c r="OF15" s="10"/>
      <c r="OG15" s="10"/>
      <c r="OH15" s="10"/>
      <c r="OI15" s="10"/>
      <c r="OJ15" s="10"/>
      <c r="OK15" s="10"/>
      <c r="OL15" s="10"/>
      <c r="OM15" s="10"/>
      <c r="ON15" s="10"/>
      <c r="OO15" s="10"/>
      <c r="OP15" s="10"/>
      <c r="OQ15" s="10"/>
      <c r="OR15" s="10"/>
      <c r="OS15" s="10"/>
      <c r="OT15" s="10"/>
      <c r="OU15" s="10"/>
      <c r="OV15" s="10"/>
      <c r="OW15" s="10"/>
      <c r="OX15" s="10"/>
      <c r="OY15" s="10"/>
      <c r="OZ15" s="10"/>
      <c r="PA15" s="10"/>
      <c r="PB15" s="10"/>
      <c r="PC15" s="10"/>
      <c r="PD15" s="10"/>
      <c r="PE15" s="10"/>
      <c r="PF15" s="10"/>
      <c r="PG15" s="10"/>
      <c r="PH15" s="10"/>
      <c r="PI15" s="10"/>
      <c r="PJ15" s="10"/>
      <c r="PK15" s="10"/>
      <c r="PL15" s="10"/>
      <c r="PM15" s="10"/>
      <c r="PN15" s="10"/>
      <c r="PO15" s="10"/>
      <c r="PP15" s="10"/>
      <c r="PQ15" s="10"/>
      <c r="PR15" s="10"/>
      <c r="PS15" s="10"/>
      <c r="PT15" s="10"/>
      <c r="PU15" s="10"/>
      <c r="PV15" s="10"/>
      <c r="PW15" s="10"/>
      <c r="PX15" s="10"/>
      <c r="PY15" s="10"/>
      <c r="PZ15" s="10"/>
      <c r="QA15" s="10"/>
      <c r="QB15" s="10"/>
      <c r="QC15" s="10"/>
      <c r="QD15" s="10"/>
      <c r="QE15" s="10"/>
      <c r="QF15" s="10"/>
      <c r="QG15" s="10"/>
      <c r="QH15" s="10"/>
      <c r="QI15" s="10"/>
      <c r="QJ15" s="10"/>
      <c r="QK15" s="10"/>
      <c r="QL15" s="10"/>
      <c r="QM15" s="10"/>
      <c r="QN15" s="10"/>
      <c r="QO15" s="10"/>
      <c r="QP15" s="10"/>
      <c r="QQ15" s="10"/>
      <c r="QR15" s="10"/>
      <c r="QS15" s="10"/>
      <c r="QT15" s="10"/>
      <c r="QU15" s="10"/>
      <c r="QV15" s="10"/>
      <c r="QW15" s="10"/>
      <c r="QX15" s="10"/>
      <c r="QY15" s="10"/>
      <c r="QZ15" s="10"/>
      <c r="RA15" s="10"/>
      <c r="RB15" s="10"/>
      <c r="RC15" s="10"/>
      <c r="RD15" s="10"/>
      <c r="RE15" s="10"/>
      <c r="RF15" s="10"/>
      <c r="RG15" s="10"/>
      <c r="RH15" s="10"/>
      <c r="RI15" s="10"/>
      <c r="RJ15" s="10"/>
      <c r="RK15" s="10"/>
      <c r="RL15" s="10"/>
      <c r="RM15" s="10"/>
      <c r="RN15" s="10"/>
      <c r="RO15" s="10"/>
      <c r="RP15" s="10"/>
      <c r="RQ15" s="10"/>
      <c r="RR15" s="10"/>
      <c r="RS15" s="10"/>
      <c r="RT15" s="10"/>
      <c r="RU15" s="10"/>
      <c r="RV15" s="10"/>
      <c r="RW15" s="10"/>
      <c r="RX15" s="10"/>
      <c r="RY15" s="10"/>
      <c r="RZ15" s="10"/>
      <c r="SA15" s="10"/>
      <c r="SB15" s="10"/>
      <c r="SC15" s="10"/>
      <c r="SD15" s="10"/>
      <c r="SE15" s="10"/>
      <c r="SF15" s="10"/>
      <c r="SG15" s="10"/>
      <c r="SH15" s="10"/>
      <c r="SI15" s="10"/>
      <c r="SJ15" s="10"/>
    </row>
    <row r="16" spans="1:504" x14ac:dyDescent="0.25">
      <c r="A16" s="100" t="str">
        <f>'Input Volunteers'!A15</f>
        <v>Lemlem Muhur</v>
      </c>
      <c r="B16" s="104">
        <f t="shared" si="1"/>
        <v>0</v>
      </c>
      <c r="C16" s="105">
        <f t="shared" si="12"/>
        <v>0</v>
      </c>
      <c r="D16" s="141">
        <f t="shared" si="2"/>
        <v>0</v>
      </c>
      <c r="E16" s="141">
        <f t="shared" si="3"/>
        <v>0</v>
      </c>
      <c r="F16" s="143">
        <f t="shared" si="4"/>
        <v>0</v>
      </c>
      <c r="G16" s="149"/>
      <c r="H16" s="149"/>
      <c r="I16" s="147"/>
      <c r="J16" s="144">
        <f t="shared" si="5"/>
        <v>0</v>
      </c>
      <c r="K16" s="149"/>
      <c r="L16" s="149"/>
      <c r="M16" s="150"/>
      <c r="N16" s="143">
        <f t="shared" si="6"/>
        <v>0</v>
      </c>
      <c r="O16" s="149"/>
      <c r="P16" s="150"/>
      <c r="Q16" s="149"/>
      <c r="R16" s="143">
        <f t="shared" si="7"/>
        <v>0</v>
      </c>
      <c r="S16" s="150"/>
      <c r="T16" s="149"/>
      <c r="U16" s="149"/>
      <c r="V16" s="143">
        <f t="shared" si="8"/>
        <v>0</v>
      </c>
      <c r="W16" s="149"/>
      <c r="X16" s="149"/>
      <c r="Y16" s="150"/>
      <c r="Z16" s="143">
        <f t="shared" si="9"/>
        <v>0</v>
      </c>
      <c r="AA16" s="149"/>
      <c r="AB16" s="150"/>
      <c r="AC16" s="149"/>
      <c r="AD16" s="143">
        <f t="shared" si="10"/>
        <v>0</v>
      </c>
      <c r="AE16" s="149"/>
      <c r="AF16" s="149"/>
      <c r="AG16" s="150"/>
      <c r="AH16" s="180">
        <f t="shared" si="11"/>
        <v>0</v>
      </c>
      <c r="AI16" s="149"/>
      <c r="AJ16" s="149"/>
      <c r="AK16" s="150"/>
      <c r="AL16" s="149"/>
      <c r="AM16" s="149"/>
      <c r="AN16" s="384"/>
      <c r="AO16" s="385"/>
      <c r="AP16" s="385"/>
      <c r="AQ16" s="385"/>
      <c r="AR16" s="385"/>
      <c r="AS16" s="385"/>
      <c r="AT16" s="386"/>
      <c r="AU16" s="384"/>
      <c r="AV16" s="385"/>
      <c r="AW16" s="385"/>
      <c r="AX16" s="385"/>
      <c r="AY16" s="385"/>
      <c r="AZ16" s="385"/>
      <c r="BA16" s="385"/>
      <c r="BB16" s="385"/>
      <c r="BC16" s="385"/>
      <c r="BD16" s="385"/>
      <c r="BE16" s="385"/>
      <c r="BF16" s="386"/>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f>SH17+SH18</f>
        <v>0</v>
      </c>
      <c r="SI16" s="10">
        <f>SI17+SI18</f>
        <v>0</v>
      </c>
      <c r="SJ16" s="10">
        <f>SJ17+SJ18</f>
        <v>0</v>
      </c>
    </row>
    <row r="17" spans="1:504" x14ac:dyDescent="0.25">
      <c r="A17" s="100" t="str">
        <f>'Input Volunteers'!A16</f>
        <v>Happy Rani Deb</v>
      </c>
      <c r="B17" s="104">
        <f t="shared" si="1"/>
        <v>0</v>
      </c>
      <c r="C17" s="105">
        <f t="shared" si="12"/>
        <v>0</v>
      </c>
      <c r="D17" s="141">
        <f t="shared" si="2"/>
        <v>0</v>
      </c>
      <c r="E17" s="141">
        <f t="shared" si="3"/>
        <v>0</v>
      </c>
      <c r="F17" s="143">
        <f t="shared" si="4"/>
        <v>0</v>
      </c>
      <c r="G17" s="149"/>
      <c r="H17" s="149"/>
      <c r="I17" s="147"/>
      <c r="J17" s="144">
        <f t="shared" si="5"/>
        <v>0</v>
      </c>
      <c r="K17" s="149"/>
      <c r="L17" s="149"/>
      <c r="M17" s="150"/>
      <c r="N17" s="143">
        <f t="shared" si="6"/>
        <v>0</v>
      </c>
      <c r="O17" s="149"/>
      <c r="P17" s="150"/>
      <c r="Q17" s="149"/>
      <c r="R17" s="143">
        <f t="shared" si="7"/>
        <v>0</v>
      </c>
      <c r="S17" s="150"/>
      <c r="T17" s="149"/>
      <c r="U17" s="149"/>
      <c r="V17" s="143">
        <f t="shared" si="8"/>
        <v>0</v>
      </c>
      <c r="W17" s="149"/>
      <c r="X17" s="149"/>
      <c r="Y17" s="150"/>
      <c r="Z17" s="143">
        <f t="shared" si="9"/>
        <v>0</v>
      </c>
      <c r="AA17" s="149"/>
      <c r="AB17" s="150"/>
      <c r="AC17" s="149"/>
      <c r="AD17" s="143">
        <f t="shared" si="10"/>
        <v>0</v>
      </c>
      <c r="AE17" s="149"/>
      <c r="AF17" s="149"/>
      <c r="AG17" s="150"/>
      <c r="AH17" s="180">
        <f t="shared" si="11"/>
        <v>0</v>
      </c>
      <c r="AI17" s="149"/>
      <c r="AJ17" s="149"/>
      <c r="AK17" s="150"/>
      <c r="AL17" s="149"/>
      <c r="AM17" s="149"/>
      <c r="AN17" s="384"/>
      <c r="AO17" s="385"/>
      <c r="AP17" s="385"/>
      <c r="AQ17" s="385"/>
      <c r="AR17" s="385"/>
      <c r="AS17" s="385"/>
      <c r="AT17" s="386"/>
      <c r="AU17" s="384"/>
      <c r="AV17" s="385"/>
      <c r="AW17" s="385"/>
      <c r="AX17" s="385"/>
      <c r="AY17" s="385"/>
      <c r="AZ17" s="385"/>
      <c r="BA17" s="385"/>
      <c r="BB17" s="385"/>
      <c r="BC17" s="385"/>
      <c r="BD17" s="385"/>
      <c r="BE17" s="385"/>
      <c r="BF17" s="386"/>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row>
    <row r="18" spans="1:504" x14ac:dyDescent="0.25">
      <c r="A18" s="100" t="str">
        <f>'Input Volunteers'!A17</f>
        <v>Shamima Tajeya Sume</v>
      </c>
      <c r="B18" s="104">
        <f t="shared" si="1"/>
        <v>0</v>
      </c>
      <c r="C18" s="105">
        <f t="shared" si="12"/>
        <v>0</v>
      </c>
      <c r="D18" s="141">
        <f t="shared" si="2"/>
        <v>0</v>
      </c>
      <c r="E18" s="141">
        <f t="shared" si="3"/>
        <v>0</v>
      </c>
      <c r="F18" s="143">
        <f t="shared" si="4"/>
        <v>0</v>
      </c>
      <c r="G18" s="149"/>
      <c r="H18" s="149"/>
      <c r="I18" s="147"/>
      <c r="J18" s="144">
        <f t="shared" si="5"/>
        <v>0</v>
      </c>
      <c r="K18" s="147"/>
      <c r="L18" s="147"/>
      <c r="M18" s="150"/>
      <c r="N18" s="144">
        <f t="shared" si="6"/>
        <v>0</v>
      </c>
      <c r="O18" s="147"/>
      <c r="P18" s="150"/>
      <c r="Q18" s="147"/>
      <c r="R18" s="144">
        <f t="shared" si="7"/>
        <v>0</v>
      </c>
      <c r="S18" s="150"/>
      <c r="T18" s="149"/>
      <c r="U18" s="149"/>
      <c r="V18" s="144">
        <f t="shared" si="8"/>
        <v>0</v>
      </c>
      <c r="W18" s="147"/>
      <c r="X18" s="147"/>
      <c r="Y18" s="150"/>
      <c r="Z18" s="144">
        <f t="shared" si="9"/>
        <v>0</v>
      </c>
      <c r="AA18" s="149"/>
      <c r="AB18" s="150"/>
      <c r="AC18" s="149"/>
      <c r="AD18" s="144">
        <f t="shared" si="10"/>
        <v>0</v>
      </c>
      <c r="AE18" s="149"/>
      <c r="AF18" s="149"/>
      <c r="AG18" s="150"/>
      <c r="AH18" s="180">
        <f t="shared" si="11"/>
        <v>0</v>
      </c>
      <c r="AI18" s="149"/>
      <c r="AJ18" s="149"/>
      <c r="AK18" s="150"/>
      <c r="AL18" s="149"/>
      <c r="AM18" s="149"/>
      <c r="AN18" s="384"/>
      <c r="AO18" s="385"/>
      <c r="AP18" s="385"/>
      <c r="AQ18" s="385"/>
      <c r="AR18" s="385"/>
      <c r="AS18" s="385"/>
      <c r="AT18" s="386"/>
      <c r="AU18" s="384"/>
      <c r="AV18" s="385"/>
      <c r="AW18" s="385"/>
      <c r="AX18" s="385"/>
      <c r="AY18" s="385"/>
      <c r="AZ18" s="385"/>
      <c r="BA18" s="385"/>
      <c r="BB18" s="385"/>
      <c r="BC18" s="385"/>
      <c r="BD18" s="385"/>
      <c r="BE18" s="385"/>
      <c r="BF18" s="386"/>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row>
    <row r="19" spans="1:504" x14ac:dyDescent="0.25">
      <c r="A19" s="100" t="str">
        <f>'Input Volunteers'!A18</f>
        <v>Arfa Akthr Chowdhury</v>
      </c>
      <c r="B19" s="104">
        <f t="shared" si="1"/>
        <v>0</v>
      </c>
      <c r="C19" s="105">
        <f t="shared" si="12"/>
        <v>0</v>
      </c>
      <c r="D19" s="105">
        <f t="shared" si="2"/>
        <v>0</v>
      </c>
      <c r="E19" s="105">
        <f t="shared" si="3"/>
        <v>0</v>
      </c>
      <c r="F19" s="144">
        <f t="shared" si="4"/>
        <v>0</v>
      </c>
      <c r="G19" s="147"/>
      <c r="H19" s="147"/>
      <c r="I19" s="147"/>
      <c r="J19" s="144">
        <f t="shared" si="5"/>
        <v>0</v>
      </c>
      <c r="K19" s="149"/>
      <c r="L19" s="149"/>
      <c r="M19" s="150"/>
      <c r="N19" s="143">
        <f t="shared" si="6"/>
        <v>0</v>
      </c>
      <c r="O19" s="149"/>
      <c r="P19" s="150"/>
      <c r="Q19" s="149"/>
      <c r="R19" s="143">
        <f t="shared" si="7"/>
        <v>0</v>
      </c>
      <c r="S19" s="150"/>
      <c r="T19" s="149"/>
      <c r="U19" s="149"/>
      <c r="V19" s="143">
        <f t="shared" si="8"/>
        <v>0</v>
      </c>
      <c r="W19" s="149"/>
      <c r="X19" s="149"/>
      <c r="Y19" s="150"/>
      <c r="Z19" s="143">
        <f t="shared" si="9"/>
        <v>0</v>
      </c>
      <c r="AA19" s="149"/>
      <c r="AB19" s="150"/>
      <c r="AC19" s="149"/>
      <c r="AD19" s="143">
        <f t="shared" si="10"/>
        <v>0</v>
      </c>
      <c r="AE19" s="149"/>
      <c r="AF19" s="149"/>
      <c r="AG19" s="150"/>
      <c r="AH19" s="180">
        <f t="shared" si="11"/>
        <v>0</v>
      </c>
      <c r="AI19" s="149"/>
      <c r="AJ19" s="149"/>
      <c r="AK19" s="150"/>
      <c r="AL19" s="147"/>
      <c r="AM19" s="147"/>
      <c r="AN19" s="384"/>
      <c r="AO19" s="385"/>
      <c r="AP19" s="385"/>
      <c r="AQ19" s="385"/>
      <c r="AR19" s="385"/>
      <c r="AS19" s="385"/>
      <c r="AT19" s="386"/>
      <c r="AU19" s="384"/>
      <c r="AV19" s="385"/>
      <c r="AW19" s="385"/>
      <c r="AX19" s="385"/>
      <c r="AY19" s="385"/>
      <c r="AZ19" s="385"/>
      <c r="BA19" s="385"/>
      <c r="BB19" s="385"/>
      <c r="BC19" s="385"/>
      <c r="BD19" s="385"/>
      <c r="BE19" s="385"/>
      <c r="BF19" s="386"/>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row>
    <row r="20" spans="1:504" x14ac:dyDescent="0.25">
      <c r="A20" s="100" t="str">
        <f>'Input Volunteers'!A19</f>
        <v>Dawn Djokey</v>
      </c>
      <c r="B20" s="104">
        <f t="shared" si="1"/>
        <v>28</v>
      </c>
      <c r="C20" s="105">
        <f t="shared" si="12"/>
        <v>8</v>
      </c>
      <c r="D20" s="141">
        <f t="shared" si="2"/>
        <v>2</v>
      </c>
      <c r="E20" s="141">
        <f>I20+M20+Q20+U20+Y20+AC20+AG20+AI20+AJ20+AK20+AL20+AM20</f>
        <v>18</v>
      </c>
      <c r="F20" s="143">
        <f t="shared" si="4"/>
        <v>9</v>
      </c>
      <c r="G20" s="149">
        <v>6</v>
      </c>
      <c r="H20" s="149"/>
      <c r="I20" s="147">
        <v>3</v>
      </c>
      <c r="J20" s="144">
        <f t="shared" si="5"/>
        <v>0</v>
      </c>
      <c r="K20" s="149"/>
      <c r="L20" s="149"/>
      <c r="M20" s="150"/>
      <c r="N20" s="143">
        <f t="shared" si="6"/>
        <v>0</v>
      </c>
      <c r="O20" s="149"/>
      <c r="P20" s="150"/>
      <c r="Q20" s="149"/>
      <c r="R20" s="143">
        <f t="shared" si="7"/>
        <v>6</v>
      </c>
      <c r="S20" s="150">
        <v>2</v>
      </c>
      <c r="T20" s="149">
        <v>2</v>
      </c>
      <c r="U20" s="149">
        <v>2</v>
      </c>
      <c r="V20" s="143">
        <f t="shared" si="8"/>
        <v>6</v>
      </c>
      <c r="W20" s="149"/>
      <c r="X20" s="149"/>
      <c r="Y20" s="150">
        <v>6</v>
      </c>
      <c r="Z20" s="143">
        <f t="shared" si="9"/>
        <v>1</v>
      </c>
      <c r="AA20" s="149"/>
      <c r="AB20" s="150"/>
      <c r="AC20" s="149">
        <v>1</v>
      </c>
      <c r="AD20" s="143">
        <f t="shared" si="10"/>
        <v>2</v>
      </c>
      <c r="AE20" s="149"/>
      <c r="AF20" s="149"/>
      <c r="AG20" s="150">
        <v>2</v>
      </c>
      <c r="AH20" s="180">
        <f t="shared" si="11"/>
        <v>4</v>
      </c>
      <c r="AI20" s="149">
        <v>2</v>
      </c>
      <c r="AJ20" s="149">
        <v>2</v>
      </c>
      <c r="AK20" s="150"/>
      <c r="AL20" s="149"/>
      <c r="AM20" s="149"/>
      <c r="AN20" s="384"/>
      <c r="AO20" s="385"/>
      <c r="AP20" s="385"/>
      <c r="AQ20" s="385"/>
      <c r="AR20" s="385"/>
      <c r="AS20" s="385"/>
      <c r="AT20" s="386"/>
      <c r="AU20" s="384"/>
      <c r="AV20" s="385"/>
      <c r="AW20" s="385"/>
      <c r="AX20" s="385"/>
      <c r="AY20" s="385"/>
      <c r="AZ20" s="385"/>
      <c r="BA20" s="385"/>
      <c r="BB20" s="385"/>
      <c r="BC20" s="385"/>
      <c r="BD20" s="385"/>
      <c r="BE20" s="385"/>
      <c r="BF20" s="386"/>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row>
    <row r="21" spans="1:504" x14ac:dyDescent="0.25">
      <c r="A21" s="100" t="str">
        <f>'Input Volunteers'!A20</f>
        <v>Afruza Begum</v>
      </c>
      <c r="B21" s="104">
        <f t="shared" si="1"/>
        <v>0</v>
      </c>
      <c r="C21" s="105">
        <f t="shared" si="12"/>
        <v>0</v>
      </c>
      <c r="D21" s="141">
        <f t="shared" si="2"/>
        <v>0</v>
      </c>
      <c r="E21" s="141">
        <f t="shared" si="3"/>
        <v>0</v>
      </c>
      <c r="F21" s="143">
        <f t="shared" si="4"/>
        <v>0</v>
      </c>
      <c r="G21" s="149"/>
      <c r="H21" s="149"/>
      <c r="I21" s="147"/>
      <c r="J21" s="144">
        <f t="shared" si="5"/>
        <v>0</v>
      </c>
      <c r="K21" s="147"/>
      <c r="L21" s="147"/>
      <c r="M21" s="150"/>
      <c r="N21" s="144">
        <f t="shared" si="6"/>
        <v>0</v>
      </c>
      <c r="O21" s="147"/>
      <c r="P21" s="150"/>
      <c r="Q21" s="147"/>
      <c r="R21" s="144">
        <f t="shared" si="7"/>
        <v>0</v>
      </c>
      <c r="S21" s="150"/>
      <c r="T21" s="149"/>
      <c r="U21" s="149"/>
      <c r="V21" s="144">
        <f t="shared" si="8"/>
        <v>0</v>
      </c>
      <c r="W21" s="147"/>
      <c r="X21" s="147"/>
      <c r="Y21" s="150"/>
      <c r="Z21" s="144">
        <f t="shared" si="9"/>
        <v>0</v>
      </c>
      <c r="AA21" s="149"/>
      <c r="AB21" s="150"/>
      <c r="AC21" s="149"/>
      <c r="AD21" s="144">
        <f t="shared" si="10"/>
        <v>0</v>
      </c>
      <c r="AE21" s="149"/>
      <c r="AF21" s="149"/>
      <c r="AG21" s="150"/>
      <c r="AH21" s="180">
        <f t="shared" si="11"/>
        <v>0</v>
      </c>
      <c r="AI21" s="149"/>
      <c r="AJ21" s="149"/>
      <c r="AK21" s="150"/>
      <c r="AL21" s="149"/>
      <c r="AM21" s="149"/>
      <c r="AN21" s="384"/>
      <c r="AO21" s="385"/>
      <c r="AP21" s="385"/>
      <c r="AQ21" s="385"/>
      <c r="AR21" s="385"/>
      <c r="AS21" s="385"/>
      <c r="AT21" s="386"/>
      <c r="AU21" s="384"/>
      <c r="AV21" s="385"/>
      <c r="AW21" s="385"/>
      <c r="AX21" s="385"/>
      <c r="AY21" s="385"/>
      <c r="AZ21" s="385"/>
      <c r="BA21" s="385"/>
      <c r="BB21" s="385"/>
      <c r="BC21" s="385"/>
      <c r="BD21" s="385"/>
      <c r="BE21" s="385"/>
      <c r="BF21" s="386"/>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t="e">
        <f>SH22+#REF!</f>
        <v>#REF!</v>
      </c>
      <c r="SI21" s="10" t="e">
        <f>SI22+#REF!</f>
        <v>#REF!</v>
      </c>
      <c r="SJ21" s="10" t="e">
        <f>SJ22+#REF!</f>
        <v>#REF!</v>
      </c>
    </row>
    <row r="22" spans="1:504" x14ac:dyDescent="0.25">
      <c r="A22" s="100" t="str">
        <f>'Input Volunteers'!A21</f>
        <v>Farida Begum</v>
      </c>
      <c r="B22" s="104">
        <f t="shared" si="1"/>
        <v>0</v>
      </c>
      <c r="C22" s="105">
        <f t="shared" si="12"/>
        <v>0</v>
      </c>
      <c r="D22" s="141">
        <f t="shared" si="2"/>
        <v>0</v>
      </c>
      <c r="E22" s="141">
        <f t="shared" si="3"/>
        <v>0</v>
      </c>
      <c r="F22" s="143">
        <f t="shared" si="4"/>
        <v>0</v>
      </c>
      <c r="G22" s="149"/>
      <c r="H22" s="149"/>
      <c r="I22" s="147"/>
      <c r="J22" s="144">
        <f t="shared" si="5"/>
        <v>0</v>
      </c>
      <c r="K22" s="149"/>
      <c r="L22" s="149"/>
      <c r="M22" s="150"/>
      <c r="N22" s="143">
        <f t="shared" si="6"/>
        <v>0</v>
      </c>
      <c r="O22" s="149"/>
      <c r="P22" s="150"/>
      <c r="Q22" s="149"/>
      <c r="R22" s="143">
        <f t="shared" si="7"/>
        <v>0</v>
      </c>
      <c r="S22" s="150"/>
      <c r="T22" s="147"/>
      <c r="U22" s="147"/>
      <c r="V22" s="143">
        <f t="shared" si="8"/>
        <v>0</v>
      </c>
      <c r="W22" s="149"/>
      <c r="X22" s="149"/>
      <c r="Y22" s="150"/>
      <c r="Z22" s="143">
        <f t="shared" si="9"/>
        <v>0</v>
      </c>
      <c r="AA22" s="149"/>
      <c r="AB22" s="150"/>
      <c r="AC22" s="149"/>
      <c r="AD22" s="143">
        <f t="shared" si="10"/>
        <v>0</v>
      </c>
      <c r="AE22" s="149"/>
      <c r="AF22" s="149"/>
      <c r="AG22" s="150"/>
      <c r="AH22" s="180">
        <f t="shared" si="11"/>
        <v>0</v>
      </c>
      <c r="AI22" s="149"/>
      <c r="AJ22" s="149"/>
      <c r="AK22" s="150"/>
      <c r="AL22" s="149"/>
      <c r="AM22" s="149"/>
      <c r="AN22" s="384"/>
      <c r="AO22" s="385"/>
      <c r="AP22" s="385"/>
      <c r="AQ22" s="385"/>
      <c r="AR22" s="385"/>
      <c r="AS22" s="385"/>
      <c r="AT22" s="386"/>
      <c r="AU22" s="384"/>
      <c r="AV22" s="385"/>
      <c r="AW22" s="385"/>
      <c r="AX22" s="385"/>
      <c r="AY22" s="385"/>
      <c r="AZ22" s="385"/>
      <c r="BA22" s="385"/>
      <c r="BB22" s="385"/>
      <c r="BC22" s="385"/>
      <c r="BD22" s="385"/>
      <c r="BE22" s="385"/>
      <c r="BF22" s="386"/>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row>
    <row r="23" spans="1:504" x14ac:dyDescent="0.25">
      <c r="A23" s="100" t="str">
        <f>'Input Volunteers'!A22</f>
        <v>Tahera Sultana</v>
      </c>
      <c r="B23" s="104">
        <f t="shared" si="1"/>
        <v>0</v>
      </c>
      <c r="C23" s="105">
        <f t="shared" si="12"/>
        <v>0</v>
      </c>
      <c r="D23" s="141">
        <f t="shared" si="2"/>
        <v>0</v>
      </c>
      <c r="E23" s="141">
        <f t="shared" si="3"/>
        <v>0</v>
      </c>
      <c r="F23" s="143">
        <f t="shared" si="4"/>
        <v>0</v>
      </c>
      <c r="G23" s="149"/>
      <c r="H23" s="149"/>
      <c r="I23" s="147"/>
      <c r="J23" s="144">
        <f t="shared" si="5"/>
        <v>0</v>
      </c>
      <c r="K23" s="149"/>
      <c r="L23" s="149"/>
      <c r="M23" s="150"/>
      <c r="N23" s="143">
        <f t="shared" si="6"/>
        <v>0</v>
      </c>
      <c r="O23" s="149"/>
      <c r="P23" s="150"/>
      <c r="Q23" s="149"/>
      <c r="R23" s="143">
        <f t="shared" si="7"/>
        <v>0</v>
      </c>
      <c r="S23" s="150"/>
      <c r="T23" s="149"/>
      <c r="U23" s="149"/>
      <c r="V23" s="143">
        <f t="shared" si="8"/>
        <v>0</v>
      </c>
      <c r="W23" s="149"/>
      <c r="X23" s="149"/>
      <c r="Y23" s="150"/>
      <c r="Z23" s="143">
        <f t="shared" si="9"/>
        <v>0</v>
      </c>
      <c r="AA23" s="149"/>
      <c r="AB23" s="150"/>
      <c r="AC23" s="149"/>
      <c r="AD23" s="143">
        <f t="shared" si="10"/>
        <v>0</v>
      </c>
      <c r="AE23" s="149"/>
      <c r="AF23" s="149"/>
      <c r="AG23" s="150"/>
      <c r="AH23" s="180">
        <f t="shared" si="11"/>
        <v>0</v>
      </c>
      <c r="AI23" s="149"/>
      <c r="AJ23" s="149"/>
      <c r="AK23" s="150"/>
      <c r="AL23" s="149"/>
      <c r="AM23" s="149"/>
      <c r="AN23" s="384"/>
      <c r="AO23" s="385"/>
      <c r="AP23" s="385"/>
      <c r="AQ23" s="385"/>
      <c r="AR23" s="385"/>
      <c r="AS23" s="385"/>
      <c r="AT23" s="386"/>
      <c r="AU23" s="384"/>
      <c r="AV23" s="385"/>
      <c r="AW23" s="385"/>
      <c r="AX23" s="385"/>
      <c r="AY23" s="385"/>
      <c r="AZ23" s="385"/>
      <c r="BA23" s="385"/>
      <c r="BB23" s="385"/>
      <c r="BC23" s="385"/>
      <c r="BD23" s="385"/>
      <c r="BE23" s="385"/>
      <c r="BF23" s="386"/>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f>SH24+SH25</f>
        <v>0</v>
      </c>
      <c r="SI23" s="10">
        <f>SI24+SI25</f>
        <v>0</v>
      </c>
      <c r="SJ23" s="10">
        <f>SJ24+SJ25</f>
        <v>0</v>
      </c>
    </row>
    <row r="24" spans="1:504" x14ac:dyDescent="0.25">
      <c r="A24" s="100" t="str">
        <f>'Input Volunteers'!A23</f>
        <v>Xu Ping Fricker</v>
      </c>
      <c r="B24" s="104">
        <f t="shared" si="1"/>
        <v>0</v>
      </c>
      <c r="C24" s="105">
        <f t="shared" si="12"/>
        <v>0</v>
      </c>
      <c r="D24" s="105">
        <f t="shared" si="2"/>
        <v>0</v>
      </c>
      <c r="E24" s="105">
        <f t="shared" si="3"/>
        <v>0</v>
      </c>
      <c r="F24" s="144">
        <f t="shared" si="4"/>
        <v>0</v>
      </c>
      <c r="G24" s="147"/>
      <c r="H24" s="147"/>
      <c r="I24" s="147"/>
      <c r="J24" s="144">
        <f t="shared" si="5"/>
        <v>0</v>
      </c>
      <c r="K24" s="149"/>
      <c r="L24" s="149"/>
      <c r="M24" s="150"/>
      <c r="N24" s="143">
        <f t="shared" si="6"/>
        <v>0</v>
      </c>
      <c r="O24" s="149"/>
      <c r="P24" s="150"/>
      <c r="Q24" s="149"/>
      <c r="R24" s="143">
        <f t="shared" si="7"/>
        <v>0</v>
      </c>
      <c r="S24" s="150"/>
      <c r="T24" s="149"/>
      <c r="U24" s="149"/>
      <c r="V24" s="143">
        <f t="shared" si="8"/>
        <v>0</v>
      </c>
      <c r="W24" s="149"/>
      <c r="X24" s="149"/>
      <c r="Y24" s="150"/>
      <c r="Z24" s="143">
        <f t="shared" si="9"/>
        <v>0</v>
      </c>
      <c r="AA24" s="147"/>
      <c r="AB24" s="150"/>
      <c r="AC24" s="147"/>
      <c r="AD24" s="143">
        <f>AE24+AF24+AG24</f>
        <v>0</v>
      </c>
      <c r="AE24" s="147"/>
      <c r="AF24" s="147"/>
      <c r="AG24" s="150"/>
      <c r="AH24" s="180">
        <f t="shared" si="11"/>
        <v>0</v>
      </c>
      <c r="AI24" s="147"/>
      <c r="AJ24" s="147"/>
      <c r="AK24" s="150"/>
      <c r="AL24" s="147"/>
      <c r="AM24" s="147"/>
      <c r="AN24" s="384"/>
      <c r="AO24" s="385"/>
      <c r="AP24" s="385"/>
      <c r="AQ24" s="385"/>
      <c r="AR24" s="385"/>
      <c r="AS24" s="385"/>
      <c r="AT24" s="386"/>
      <c r="AU24" s="384"/>
      <c r="AV24" s="385"/>
      <c r="AW24" s="385"/>
      <c r="AX24" s="385"/>
      <c r="AY24" s="385"/>
      <c r="AZ24" s="385"/>
      <c r="BA24" s="385"/>
      <c r="BB24" s="385"/>
      <c r="BC24" s="385"/>
      <c r="BD24" s="385"/>
      <c r="BE24" s="385"/>
      <c r="BF24" s="386"/>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row>
    <row r="25" spans="1:504" x14ac:dyDescent="0.25">
      <c r="A25" s="100" t="str">
        <f>'Input Volunteers'!A24</f>
        <v>Taslima Rekha</v>
      </c>
      <c r="B25" s="104">
        <f t="shared" si="1"/>
        <v>36</v>
      </c>
      <c r="C25" s="105">
        <f t="shared" si="12"/>
        <v>9</v>
      </c>
      <c r="D25" s="141">
        <f t="shared" si="2"/>
        <v>3</v>
      </c>
      <c r="E25" s="141">
        <f t="shared" si="3"/>
        <v>24</v>
      </c>
      <c r="F25" s="143">
        <f t="shared" si="4"/>
        <v>2</v>
      </c>
      <c r="G25" s="149">
        <v>1</v>
      </c>
      <c r="H25" s="149"/>
      <c r="I25" s="147">
        <v>1</v>
      </c>
      <c r="J25" s="144">
        <f>K25+L25+M25</f>
        <v>8</v>
      </c>
      <c r="K25" s="149">
        <v>3</v>
      </c>
      <c r="L25" s="149">
        <v>1</v>
      </c>
      <c r="M25" s="150">
        <v>4</v>
      </c>
      <c r="N25" s="143">
        <f>O25+P25+Q25</f>
        <v>2</v>
      </c>
      <c r="O25" s="149">
        <v>1</v>
      </c>
      <c r="P25" s="150"/>
      <c r="Q25" s="149">
        <v>1</v>
      </c>
      <c r="R25" s="143">
        <f>S25+T25+U25</f>
        <v>7</v>
      </c>
      <c r="S25" s="150">
        <v>1</v>
      </c>
      <c r="T25" s="149">
        <v>1</v>
      </c>
      <c r="U25" s="149">
        <v>5</v>
      </c>
      <c r="V25" s="143">
        <f>W25+X25+Y25</f>
        <v>3</v>
      </c>
      <c r="W25" s="149"/>
      <c r="X25" s="149">
        <v>1</v>
      </c>
      <c r="Y25" s="150">
        <v>2</v>
      </c>
      <c r="Z25" s="143">
        <f>AA25+AB25+AC25</f>
        <v>11</v>
      </c>
      <c r="AA25" s="149">
        <v>3</v>
      </c>
      <c r="AB25" s="150"/>
      <c r="AC25" s="149">
        <v>8</v>
      </c>
      <c r="AD25" s="143">
        <f>AE25+AF25+AG25</f>
        <v>0</v>
      </c>
      <c r="AE25" s="149"/>
      <c r="AF25" s="149"/>
      <c r="AG25" s="150"/>
      <c r="AH25" s="180">
        <f>AI25+AJ25+AK25+AL25+AM25</f>
        <v>3</v>
      </c>
      <c r="AI25" s="149"/>
      <c r="AJ25" s="149">
        <v>3</v>
      </c>
      <c r="AK25" s="150"/>
      <c r="AL25" s="149"/>
      <c r="AM25" s="149"/>
      <c r="AN25" s="384"/>
      <c r="AO25" s="385"/>
      <c r="AP25" s="385"/>
      <c r="AQ25" s="385"/>
      <c r="AR25" s="385"/>
      <c r="AS25" s="385"/>
      <c r="AT25" s="386"/>
      <c r="AU25" s="384"/>
      <c r="AV25" s="385"/>
      <c r="AW25" s="385"/>
      <c r="AX25" s="385"/>
      <c r="AY25" s="385"/>
      <c r="AZ25" s="385"/>
      <c r="BA25" s="385"/>
      <c r="BB25" s="385"/>
      <c r="BC25" s="385"/>
      <c r="BD25" s="385"/>
      <c r="BE25" s="385"/>
      <c r="BF25" s="386"/>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row>
    <row r="26" spans="1:504" x14ac:dyDescent="0.25">
      <c r="A26" s="100" t="str">
        <f>'Input Volunteers'!A25</f>
        <v>Zheng Wang</v>
      </c>
      <c r="B26" s="104">
        <f t="shared" si="1"/>
        <v>6</v>
      </c>
      <c r="C26" s="105">
        <f t="shared" si="12"/>
        <v>0</v>
      </c>
      <c r="D26" s="105">
        <f t="shared" si="2"/>
        <v>0</v>
      </c>
      <c r="E26" s="105">
        <f t="shared" si="3"/>
        <v>6</v>
      </c>
      <c r="F26" s="144">
        <f t="shared" si="4"/>
        <v>0</v>
      </c>
      <c r="G26" s="147"/>
      <c r="H26" s="147"/>
      <c r="I26" s="147"/>
      <c r="J26" s="144">
        <f>K26+L26+M26</f>
        <v>1</v>
      </c>
      <c r="K26" s="149"/>
      <c r="L26" s="149"/>
      <c r="M26" s="150">
        <v>1</v>
      </c>
      <c r="N26" s="143">
        <f>O26+P26+Q26</f>
        <v>2</v>
      </c>
      <c r="O26" s="149"/>
      <c r="P26" s="150"/>
      <c r="Q26" s="149">
        <v>2</v>
      </c>
      <c r="R26" s="143">
        <f>S26+T26+U26</f>
        <v>0</v>
      </c>
      <c r="S26" s="150"/>
      <c r="T26" s="149"/>
      <c r="U26" s="149"/>
      <c r="V26" s="143">
        <f>W26+X26+Y26</f>
        <v>3</v>
      </c>
      <c r="W26" s="149"/>
      <c r="X26" s="149"/>
      <c r="Y26" s="150">
        <v>3</v>
      </c>
      <c r="Z26" s="143">
        <f>AA26+AB26+AC26</f>
        <v>0</v>
      </c>
      <c r="AA26" s="149"/>
      <c r="AB26" s="150"/>
      <c r="AC26" s="149"/>
      <c r="AD26" s="143">
        <f t="shared" si="10"/>
        <v>0</v>
      </c>
      <c r="AE26" s="149"/>
      <c r="AF26" s="149"/>
      <c r="AG26" s="150"/>
      <c r="AH26" s="180">
        <f>AI26+AJ26+AK26+AL26+AM26</f>
        <v>0</v>
      </c>
      <c r="AI26" s="149"/>
      <c r="AJ26" s="149"/>
      <c r="AK26" s="150"/>
      <c r="AL26" s="147"/>
      <c r="AM26" s="147"/>
      <c r="AN26" s="384"/>
      <c r="AO26" s="385"/>
      <c r="AP26" s="385"/>
      <c r="AQ26" s="385"/>
      <c r="AR26" s="385"/>
      <c r="AS26" s="385"/>
      <c r="AT26" s="386"/>
      <c r="AU26" s="384"/>
      <c r="AV26" s="385"/>
      <c r="AW26" s="385"/>
      <c r="AX26" s="385"/>
      <c r="AY26" s="385"/>
      <c r="AZ26" s="385"/>
      <c r="BA26" s="385"/>
      <c r="BB26" s="385"/>
      <c r="BC26" s="385"/>
      <c r="BD26" s="385"/>
      <c r="BE26" s="385"/>
      <c r="BF26" s="386"/>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10"/>
      <c r="PI26" s="10"/>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10"/>
      <c r="RD26" s="10"/>
      <c r="RE26" s="10"/>
      <c r="RF26" s="10"/>
      <c r="RG26" s="10"/>
      <c r="RH26" s="10"/>
      <c r="RI26" s="10"/>
      <c r="RJ26" s="10"/>
      <c r="RK26" s="10"/>
      <c r="RL26" s="10"/>
      <c r="RM26" s="10"/>
      <c r="RN26" s="10"/>
      <c r="RO26" s="10"/>
      <c r="RP26" s="10"/>
      <c r="RQ26" s="10"/>
      <c r="RR26" s="10"/>
      <c r="RS26" s="10"/>
      <c r="RT26" s="10"/>
      <c r="RU26" s="10"/>
      <c r="RV26" s="10"/>
      <c r="RW26" s="10"/>
      <c r="RX26" s="10"/>
      <c r="RY26" s="10"/>
      <c r="RZ26" s="10"/>
      <c r="SA26" s="10"/>
      <c r="SB26" s="10"/>
      <c r="SC26" s="10"/>
      <c r="SD26" s="10"/>
      <c r="SE26" s="10"/>
      <c r="SF26" s="10"/>
      <c r="SG26" s="10"/>
      <c r="SH26" s="10" t="e">
        <f>SH27+SH28+#REF!+#REF!</f>
        <v>#REF!</v>
      </c>
      <c r="SI26" s="10" t="e">
        <f>SI27+SI28+#REF!+#REF!</f>
        <v>#REF!</v>
      </c>
      <c r="SJ26" s="10" t="e">
        <f>SJ27+SJ28+#REF!+#REF!</f>
        <v>#REF!</v>
      </c>
    </row>
    <row r="27" spans="1:504" x14ac:dyDescent="0.25">
      <c r="A27" s="100" t="str">
        <f>'Input Volunteers'!A26</f>
        <v>Minfeng Qian</v>
      </c>
      <c r="B27" s="104">
        <f t="shared" si="1"/>
        <v>0</v>
      </c>
      <c r="C27" s="105">
        <f t="shared" si="12"/>
        <v>0</v>
      </c>
      <c r="D27" s="142">
        <f t="shared" si="2"/>
        <v>0</v>
      </c>
      <c r="E27" s="142">
        <f t="shared" si="3"/>
        <v>0</v>
      </c>
      <c r="F27" s="145">
        <f t="shared" si="4"/>
        <v>0</v>
      </c>
      <c r="G27" s="151"/>
      <c r="H27" s="151"/>
      <c r="I27" s="147"/>
      <c r="J27" s="144">
        <f t="shared" si="5"/>
        <v>0</v>
      </c>
      <c r="K27" s="147"/>
      <c r="L27" s="147"/>
      <c r="M27" s="150"/>
      <c r="N27" s="144">
        <f t="shared" si="6"/>
        <v>0</v>
      </c>
      <c r="O27" s="147"/>
      <c r="P27" s="150"/>
      <c r="Q27" s="147"/>
      <c r="R27" s="144">
        <f t="shared" si="7"/>
        <v>0</v>
      </c>
      <c r="S27" s="150"/>
      <c r="T27" s="149"/>
      <c r="U27" s="149"/>
      <c r="V27" s="144">
        <f t="shared" si="8"/>
        <v>0</v>
      </c>
      <c r="W27" s="147"/>
      <c r="X27" s="147"/>
      <c r="Y27" s="150"/>
      <c r="Z27" s="144">
        <f t="shared" si="9"/>
        <v>0</v>
      </c>
      <c r="AA27" s="149"/>
      <c r="AB27" s="150"/>
      <c r="AC27" s="149"/>
      <c r="AD27" s="144">
        <f t="shared" si="10"/>
        <v>0</v>
      </c>
      <c r="AE27" s="149"/>
      <c r="AF27" s="149"/>
      <c r="AG27" s="150"/>
      <c r="AH27" s="180">
        <f t="shared" si="11"/>
        <v>0</v>
      </c>
      <c r="AI27" s="149"/>
      <c r="AJ27" s="149"/>
      <c r="AK27" s="150"/>
      <c r="AL27" s="147"/>
      <c r="AM27" s="147"/>
      <c r="AN27" s="384"/>
      <c r="AO27" s="385"/>
      <c r="AP27" s="385"/>
      <c r="AQ27" s="385"/>
      <c r="AR27" s="385"/>
      <c r="AS27" s="385"/>
      <c r="AT27" s="386"/>
      <c r="AU27" s="384"/>
      <c r="AV27" s="385"/>
      <c r="AW27" s="385"/>
      <c r="AX27" s="385"/>
      <c r="AY27" s="385"/>
      <c r="AZ27" s="385"/>
      <c r="BA27" s="385"/>
      <c r="BB27" s="385"/>
      <c r="BC27" s="385"/>
      <c r="BD27" s="385"/>
      <c r="BE27" s="385"/>
      <c r="BF27" s="386"/>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row>
    <row r="28" spans="1:504" x14ac:dyDescent="0.25">
      <c r="A28" s="100" t="str">
        <f>'Input Volunteers'!A27</f>
        <v>Tahira Datoo</v>
      </c>
      <c r="B28" s="104">
        <f t="shared" si="1"/>
        <v>128</v>
      </c>
      <c r="C28" s="105">
        <f t="shared" si="12"/>
        <v>63</v>
      </c>
      <c r="D28" s="141">
        <f t="shared" si="2"/>
        <v>8</v>
      </c>
      <c r="E28" s="141">
        <f t="shared" si="3"/>
        <v>57</v>
      </c>
      <c r="F28" s="143">
        <f t="shared" si="4"/>
        <v>6</v>
      </c>
      <c r="G28" s="149">
        <v>3</v>
      </c>
      <c r="H28" s="149"/>
      <c r="I28" s="147">
        <v>3</v>
      </c>
      <c r="J28" s="144">
        <f>K28+L28+M28</f>
        <v>79</v>
      </c>
      <c r="K28" s="149">
        <v>59</v>
      </c>
      <c r="L28" s="149"/>
      <c r="M28" s="150">
        <v>20</v>
      </c>
      <c r="N28" s="143">
        <f>O28+P28+Q28</f>
        <v>3</v>
      </c>
      <c r="O28" s="149"/>
      <c r="P28" s="150"/>
      <c r="Q28" s="149">
        <v>3</v>
      </c>
      <c r="R28" s="143">
        <f>S28+T28+U28</f>
        <v>12</v>
      </c>
      <c r="S28" s="150"/>
      <c r="T28" s="147">
        <v>6</v>
      </c>
      <c r="U28" s="147">
        <v>6</v>
      </c>
      <c r="V28" s="143">
        <f>W28+X28+Y28</f>
        <v>11</v>
      </c>
      <c r="W28" s="149"/>
      <c r="X28" s="149">
        <v>2</v>
      </c>
      <c r="Y28" s="150">
        <v>9</v>
      </c>
      <c r="Z28" s="143">
        <f>AA28+AB28+AC28</f>
        <v>2</v>
      </c>
      <c r="AA28" s="149"/>
      <c r="AB28" s="150"/>
      <c r="AC28" s="149">
        <v>2</v>
      </c>
      <c r="AD28" s="143">
        <f>AE28+AF28+AG28</f>
        <v>2</v>
      </c>
      <c r="AE28" s="149">
        <v>1</v>
      </c>
      <c r="AF28" s="149"/>
      <c r="AG28" s="150">
        <v>1</v>
      </c>
      <c r="AH28" s="180">
        <f t="shared" si="11"/>
        <v>13</v>
      </c>
      <c r="AI28" s="149">
        <v>3</v>
      </c>
      <c r="AJ28" s="149">
        <v>10</v>
      </c>
      <c r="AK28" s="150"/>
      <c r="AL28" s="149"/>
      <c r="AM28" s="149"/>
      <c r="AN28" s="384"/>
      <c r="AO28" s="385"/>
      <c r="AP28" s="385"/>
      <c r="AQ28" s="385"/>
      <c r="AR28" s="385"/>
      <c r="AS28" s="385"/>
      <c r="AT28" s="386"/>
      <c r="AU28" s="384"/>
      <c r="AV28" s="385"/>
      <c r="AW28" s="385"/>
      <c r="AX28" s="385"/>
      <c r="AY28" s="385"/>
      <c r="AZ28" s="385"/>
      <c r="BA28" s="385"/>
      <c r="BB28" s="385"/>
      <c r="BC28" s="385"/>
      <c r="BD28" s="385"/>
      <c r="BE28" s="385"/>
      <c r="BF28" s="386"/>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row>
    <row r="29" spans="1:504" x14ac:dyDescent="0.25">
      <c r="A29" s="100" t="str">
        <f>'Input Volunteers'!A28</f>
        <v>Sumera Khan</v>
      </c>
      <c r="B29" s="104">
        <f t="shared" si="1"/>
        <v>6</v>
      </c>
      <c r="C29" s="105">
        <f t="shared" si="12"/>
        <v>1</v>
      </c>
      <c r="D29" s="105">
        <f t="shared" si="2"/>
        <v>0</v>
      </c>
      <c r="E29" s="105">
        <f t="shared" si="3"/>
        <v>5</v>
      </c>
      <c r="F29" s="144">
        <f t="shared" si="4"/>
        <v>1</v>
      </c>
      <c r="G29" s="147">
        <v>1</v>
      </c>
      <c r="H29" s="147"/>
      <c r="I29" s="147"/>
      <c r="J29" s="144">
        <f>K29+L29+M29</f>
        <v>2</v>
      </c>
      <c r="K29" s="149"/>
      <c r="L29" s="149"/>
      <c r="M29" s="150">
        <v>2</v>
      </c>
      <c r="N29" s="143">
        <f>O29+P29+Q29</f>
        <v>1</v>
      </c>
      <c r="O29" s="149"/>
      <c r="P29" s="150"/>
      <c r="Q29" s="149">
        <v>1</v>
      </c>
      <c r="R29" s="143">
        <f>S29+T29+U29</f>
        <v>0</v>
      </c>
      <c r="S29" s="150"/>
      <c r="T29" s="149"/>
      <c r="U29" s="149"/>
      <c r="V29" s="143">
        <f>W29+X29+Y29</f>
        <v>2</v>
      </c>
      <c r="W29" s="149"/>
      <c r="X29" s="149"/>
      <c r="Y29" s="150">
        <v>2</v>
      </c>
      <c r="Z29" s="143">
        <f>AA29+AB29+AC29</f>
        <v>0</v>
      </c>
      <c r="AA29" s="149"/>
      <c r="AB29" s="150"/>
      <c r="AC29" s="149"/>
      <c r="AD29" s="143">
        <f>AE29+AF29+AG29</f>
        <v>0</v>
      </c>
      <c r="AE29" s="149"/>
      <c r="AF29" s="149"/>
      <c r="AG29" s="150"/>
      <c r="AH29" s="180">
        <f t="shared" si="11"/>
        <v>0</v>
      </c>
      <c r="AI29" s="149"/>
      <c r="AJ29" s="149"/>
      <c r="AK29" s="150"/>
      <c r="AL29" s="147"/>
      <c r="AM29" s="147"/>
      <c r="AN29" s="384"/>
      <c r="AO29" s="385"/>
      <c r="AP29" s="385"/>
      <c r="AQ29" s="385"/>
      <c r="AR29" s="385"/>
      <c r="AS29" s="385"/>
      <c r="AT29" s="386"/>
      <c r="AU29" s="384"/>
      <c r="AV29" s="385"/>
      <c r="AW29" s="385"/>
      <c r="AX29" s="385"/>
      <c r="AY29" s="385"/>
      <c r="AZ29" s="385"/>
      <c r="BA29" s="385"/>
      <c r="BB29" s="385"/>
      <c r="BC29" s="385"/>
      <c r="BD29" s="385"/>
      <c r="BE29" s="385"/>
      <c r="BF29" s="386"/>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row>
    <row r="30" spans="1:504" x14ac:dyDescent="0.25">
      <c r="A30" s="100" t="str">
        <f>'Input Volunteers'!A29</f>
        <v>Lucky Begum</v>
      </c>
      <c r="B30" s="104">
        <f t="shared" si="1"/>
        <v>6</v>
      </c>
      <c r="C30" s="105">
        <f t="shared" si="12"/>
        <v>6</v>
      </c>
      <c r="D30" s="141">
        <f t="shared" si="2"/>
        <v>0</v>
      </c>
      <c r="E30" s="141">
        <f t="shared" si="3"/>
        <v>0</v>
      </c>
      <c r="F30" s="143">
        <f t="shared" si="4"/>
        <v>0</v>
      </c>
      <c r="G30" s="149"/>
      <c r="H30" s="149"/>
      <c r="I30" s="147"/>
      <c r="J30" s="144">
        <f t="shared" si="5"/>
        <v>1</v>
      </c>
      <c r="K30" s="147">
        <v>1</v>
      </c>
      <c r="L30" s="147"/>
      <c r="M30" s="150"/>
      <c r="N30" s="144">
        <f t="shared" si="6"/>
        <v>0</v>
      </c>
      <c r="O30" s="147"/>
      <c r="P30" s="150"/>
      <c r="Q30" s="147"/>
      <c r="R30" s="144">
        <f t="shared" si="7"/>
        <v>0</v>
      </c>
      <c r="S30" s="150"/>
      <c r="T30" s="149"/>
      <c r="U30" s="149"/>
      <c r="V30" s="144">
        <f t="shared" si="8"/>
        <v>5</v>
      </c>
      <c r="W30" s="147">
        <v>5</v>
      </c>
      <c r="X30" s="147"/>
      <c r="Y30" s="150"/>
      <c r="Z30" s="144">
        <f t="shared" si="9"/>
        <v>0</v>
      </c>
      <c r="AA30" s="149"/>
      <c r="AB30" s="150"/>
      <c r="AC30" s="149"/>
      <c r="AD30" s="144">
        <f t="shared" si="10"/>
        <v>0</v>
      </c>
      <c r="AE30" s="149"/>
      <c r="AF30" s="149"/>
      <c r="AG30" s="150"/>
      <c r="AH30" s="180">
        <f t="shared" si="11"/>
        <v>0</v>
      </c>
      <c r="AI30" s="149"/>
      <c r="AJ30" s="149"/>
      <c r="AK30" s="150"/>
      <c r="AL30" s="149"/>
      <c r="AM30" s="149"/>
      <c r="AN30" s="384"/>
      <c r="AO30" s="385"/>
      <c r="AP30" s="385"/>
      <c r="AQ30" s="385"/>
      <c r="AR30" s="385"/>
      <c r="AS30" s="385"/>
      <c r="AT30" s="386"/>
      <c r="AU30" s="384"/>
      <c r="AV30" s="385"/>
      <c r="AW30" s="385"/>
      <c r="AX30" s="385"/>
      <c r="AY30" s="385"/>
      <c r="AZ30" s="385"/>
      <c r="BA30" s="385"/>
      <c r="BB30" s="385"/>
      <c r="BC30" s="385"/>
      <c r="BD30" s="385"/>
      <c r="BE30" s="385"/>
      <c r="BF30" s="386"/>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t="e">
        <f>SH31+#REF!</f>
        <v>#REF!</v>
      </c>
      <c r="SI30" s="10" t="e">
        <f>SI31+#REF!</f>
        <v>#REF!</v>
      </c>
      <c r="SJ30" s="10" t="e">
        <f>SJ31+#REF!</f>
        <v>#REF!</v>
      </c>
    </row>
    <row r="31" spans="1:504" x14ac:dyDescent="0.25">
      <c r="A31" s="100" t="str">
        <f>'Input Volunteers'!A30</f>
        <v>Runa Laila</v>
      </c>
      <c r="B31" s="104">
        <f t="shared" si="1"/>
        <v>12</v>
      </c>
      <c r="C31" s="105">
        <f t="shared" si="12"/>
        <v>2</v>
      </c>
      <c r="D31" s="105">
        <f t="shared" si="2"/>
        <v>0</v>
      </c>
      <c r="E31" s="105">
        <f t="shared" si="3"/>
        <v>10</v>
      </c>
      <c r="F31" s="144">
        <f t="shared" si="4"/>
        <v>6</v>
      </c>
      <c r="G31" s="147">
        <v>1</v>
      </c>
      <c r="H31" s="147"/>
      <c r="I31" s="147">
        <v>5</v>
      </c>
      <c r="J31" s="144">
        <f t="shared" si="5"/>
        <v>1</v>
      </c>
      <c r="K31" s="149">
        <v>1</v>
      </c>
      <c r="L31" s="149"/>
      <c r="M31" s="150"/>
      <c r="N31" s="143">
        <f t="shared" si="6"/>
        <v>2</v>
      </c>
      <c r="O31" s="149"/>
      <c r="P31" s="150"/>
      <c r="Q31" s="149">
        <v>2</v>
      </c>
      <c r="R31" s="143">
        <f t="shared" si="7"/>
        <v>3</v>
      </c>
      <c r="S31" s="150"/>
      <c r="T31" s="147"/>
      <c r="U31" s="147">
        <v>3</v>
      </c>
      <c r="V31" s="143">
        <f t="shared" si="8"/>
        <v>0</v>
      </c>
      <c r="W31" s="149"/>
      <c r="X31" s="149"/>
      <c r="Y31" s="150"/>
      <c r="Z31" s="143">
        <f t="shared" si="9"/>
        <v>0</v>
      </c>
      <c r="AA31" s="149"/>
      <c r="AB31" s="150"/>
      <c r="AC31" s="149"/>
      <c r="AD31" s="143">
        <f t="shared" si="10"/>
        <v>0</v>
      </c>
      <c r="AE31" s="149"/>
      <c r="AF31" s="149"/>
      <c r="AG31" s="150"/>
      <c r="AH31" s="180">
        <f t="shared" si="11"/>
        <v>0</v>
      </c>
      <c r="AI31" s="149"/>
      <c r="AJ31" s="149"/>
      <c r="AK31" s="150"/>
      <c r="AL31" s="147"/>
      <c r="AM31" s="147"/>
      <c r="AN31" s="384"/>
      <c r="AO31" s="385"/>
      <c r="AP31" s="385"/>
      <c r="AQ31" s="385"/>
      <c r="AR31" s="385"/>
      <c r="AS31" s="385"/>
      <c r="AT31" s="386"/>
      <c r="AU31" s="384"/>
      <c r="AV31" s="385"/>
      <c r="AW31" s="385"/>
      <c r="AX31" s="385"/>
      <c r="AY31" s="385"/>
      <c r="AZ31" s="385"/>
      <c r="BA31" s="385"/>
      <c r="BB31" s="385"/>
      <c r="BC31" s="385"/>
      <c r="BD31" s="385"/>
      <c r="BE31" s="385"/>
      <c r="BF31" s="386"/>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row>
    <row r="32" spans="1:504" x14ac:dyDescent="0.25">
      <c r="A32" s="100" t="str">
        <f>'Input Volunteers'!A31</f>
        <v>Khaleda Begum</v>
      </c>
      <c r="B32" s="104">
        <f t="shared" si="1"/>
        <v>2</v>
      </c>
      <c r="C32" s="105">
        <f t="shared" si="12"/>
        <v>1</v>
      </c>
      <c r="D32" s="141">
        <f t="shared" si="2"/>
        <v>1</v>
      </c>
      <c r="E32" s="141">
        <f t="shared" si="3"/>
        <v>0</v>
      </c>
      <c r="F32" s="143">
        <f t="shared" si="4"/>
        <v>1</v>
      </c>
      <c r="G32" s="149">
        <v>1</v>
      </c>
      <c r="H32" s="149"/>
      <c r="I32" s="147"/>
      <c r="J32" s="144">
        <f t="shared" si="5"/>
        <v>1</v>
      </c>
      <c r="K32" s="149"/>
      <c r="L32" s="149">
        <v>1</v>
      </c>
      <c r="M32" s="150"/>
      <c r="N32" s="143">
        <f t="shared" si="6"/>
        <v>0</v>
      </c>
      <c r="O32" s="149"/>
      <c r="P32" s="150"/>
      <c r="Q32" s="149"/>
      <c r="R32" s="143">
        <f t="shared" si="7"/>
        <v>0</v>
      </c>
      <c r="S32" s="150"/>
      <c r="T32" s="149"/>
      <c r="U32" s="149"/>
      <c r="V32" s="143">
        <f t="shared" si="8"/>
        <v>0</v>
      </c>
      <c r="W32" s="149"/>
      <c r="X32" s="149"/>
      <c r="Y32" s="150"/>
      <c r="Z32" s="143">
        <f t="shared" si="9"/>
        <v>0</v>
      </c>
      <c r="AA32" s="149"/>
      <c r="AB32" s="150"/>
      <c r="AC32" s="149"/>
      <c r="AD32" s="143">
        <f t="shared" si="10"/>
        <v>0</v>
      </c>
      <c r="AE32" s="149"/>
      <c r="AF32" s="149"/>
      <c r="AG32" s="150"/>
      <c r="AH32" s="180">
        <f t="shared" si="11"/>
        <v>0</v>
      </c>
      <c r="AI32" s="149"/>
      <c r="AJ32" s="149"/>
      <c r="AK32" s="150"/>
      <c r="AL32" s="149"/>
      <c r="AM32" s="149"/>
      <c r="AN32" s="384"/>
      <c r="AO32" s="385"/>
      <c r="AP32" s="385"/>
      <c r="AQ32" s="385"/>
      <c r="AR32" s="385"/>
      <c r="AS32" s="385"/>
      <c r="AT32" s="386"/>
      <c r="AU32" s="384"/>
      <c r="AV32" s="385"/>
      <c r="AW32" s="385"/>
      <c r="AX32" s="385"/>
      <c r="AY32" s="385"/>
      <c r="AZ32" s="385"/>
      <c r="BA32" s="385"/>
      <c r="BB32" s="385"/>
      <c r="BC32" s="385"/>
      <c r="BD32" s="385"/>
      <c r="BE32" s="385"/>
      <c r="BF32" s="386"/>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10"/>
      <c r="NH32" s="10"/>
      <c r="NI32" s="10"/>
      <c r="NJ32" s="10"/>
      <c r="NK32" s="10"/>
      <c r="NL32" s="10"/>
      <c r="NM32" s="10"/>
      <c r="NN32" s="10"/>
      <c r="NO32" s="10"/>
      <c r="NP32" s="10"/>
      <c r="NQ32" s="10"/>
      <c r="NR32" s="10"/>
      <c r="NS32" s="10"/>
      <c r="NT32" s="10"/>
      <c r="NU32" s="10"/>
      <c r="NV32" s="10"/>
      <c r="NW32" s="10"/>
      <c r="NX32" s="10"/>
      <c r="NY32" s="10"/>
      <c r="NZ32" s="10"/>
      <c r="OA32" s="10"/>
      <c r="OB32" s="10"/>
      <c r="OC32" s="10"/>
      <c r="OD32" s="10"/>
      <c r="OE32" s="10"/>
      <c r="OF32" s="10"/>
      <c r="OG32" s="10"/>
      <c r="OH32" s="10"/>
      <c r="OI32" s="10"/>
      <c r="OJ32" s="10"/>
      <c r="OK32" s="10"/>
      <c r="OL32" s="10"/>
      <c r="OM32" s="10"/>
      <c r="ON32" s="10"/>
      <c r="OO32" s="10"/>
      <c r="OP32" s="10"/>
      <c r="OQ32" s="10"/>
      <c r="OR32" s="10"/>
      <c r="OS32" s="10"/>
      <c r="OT32" s="10"/>
      <c r="OU32" s="10"/>
      <c r="OV32" s="10"/>
      <c r="OW32" s="10"/>
      <c r="OX32" s="10"/>
      <c r="OY32" s="10"/>
      <c r="OZ32" s="10"/>
      <c r="PA32" s="10"/>
      <c r="PB32" s="10"/>
      <c r="PC32" s="10"/>
      <c r="PD32" s="10"/>
      <c r="PE32" s="10"/>
      <c r="PF32" s="10"/>
      <c r="PG32" s="10"/>
      <c r="PH32" s="10"/>
      <c r="PI32" s="10"/>
      <c r="PJ32" s="10"/>
      <c r="PK32" s="10"/>
      <c r="PL32" s="10"/>
      <c r="PM32" s="10"/>
      <c r="PN32" s="10"/>
      <c r="PO32" s="10"/>
      <c r="PP32" s="10"/>
      <c r="PQ32" s="10"/>
      <c r="PR32" s="10"/>
      <c r="PS32" s="10"/>
      <c r="PT32" s="10"/>
      <c r="PU32" s="10"/>
      <c r="PV32" s="10"/>
      <c r="PW32" s="10"/>
      <c r="PX32" s="10"/>
      <c r="PY32" s="10"/>
      <c r="PZ32" s="10"/>
      <c r="QA32" s="10"/>
      <c r="QB32" s="10"/>
      <c r="QC32" s="10"/>
      <c r="QD32" s="10"/>
      <c r="QE32" s="10"/>
      <c r="QF32" s="10"/>
      <c r="QG32" s="10"/>
      <c r="QH32" s="10"/>
      <c r="QI32" s="10"/>
      <c r="QJ32" s="10"/>
      <c r="QK32" s="10"/>
      <c r="QL32" s="10"/>
      <c r="QM32" s="10"/>
      <c r="QN32" s="10"/>
      <c r="QO32" s="10"/>
      <c r="QP32" s="10"/>
      <c r="QQ32" s="10"/>
      <c r="QR32" s="10"/>
      <c r="QS32" s="10"/>
      <c r="QT32" s="10"/>
      <c r="QU32" s="10"/>
      <c r="QV32" s="10"/>
      <c r="QW32" s="10"/>
      <c r="QX32" s="10"/>
      <c r="QY32" s="10"/>
      <c r="QZ32" s="10"/>
      <c r="RA32" s="10"/>
      <c r="RB32" s="10"/>
      <c r="RC32" s="10"/>
      <c r="RD32" s="10"/>
      <c r="RE32" s="10"/>
      <c r="RF32" s="10"/>
      <c r="RG32" s="10"/>
      <c r="RH32" s="10"/>
      <c r="RI32" s="10"/>
      <c r="RJ32" s="10"/>
      <c r="RK32" s="10"/>
      <c r="RL32" s="10"/>
      <c r="RM32" s="10"/>
      <c r="RN32" s="10"/>
      <c r="RO32" s="10"/>
      <c r="RP32" s="10"/>
      <c r="RQ32" s="10"/>
      <c r="RR32" s="10"/>
      <c r="RS32" s="10"/>
      <c r="RT32" s="10"/>
      <c r="RU32" s="10"/>
      <c r="RV32" s="10"/>
      <c r="RW32" s="10"/>
      <c r="RX32" s="10"/>
      <c r="RY32" s="10"/>
      <c r="RZ32" s="10"/>
      <c r="SA32" s="10"/>
      <c r="SB32" s="10"/>
      <c r="SC32" s="10"/>
      <c r="SD32" s="10"/>
      <c r="SE32" s="10"/>
      <c r="SF32" s="10"/>
      <c r="SG32" s="10"/>
      <c r="SH32" s="10" t="e">
        <f>SH33+#REF!+#REF!+SH34</f>
        <v>#REF!</v>
      </c>
      <c r="SI32" s="10" t="e">
        <f>SI33+#REF!+#REF!+SI34</f>
        <v>#REF!</v>
      </c>
      <c r="SJ32" s="10" t="e">
        <f>SJ33+#REF!+#REF!+SJ34</f>
        <v>#REF!</v>
      </c>
    </row>
    <row r="33" spans="1:504" x14ac:dyDescent="0.25">
      <c r="A33" s="100" t="str">
        <f>'Input Volunteers'!A32</f>
        <v>Zakiya Rashid Chowdhury</v>
      </c>
      <c r="B33" s="104">
        <f t="shared" si="1"/>
        <v>19</v>
      </c>
      <c r="C33" s="105">
        <f t="shared" si="12"/>
        <v>2</v>
      </c>
      <c r="D33" s="141">
        <f t="shared" si="2"/>
        <v>0</v>
      </c>
      <c r="E33" s="141">
        <f t="shared" si="3"/>
        <v>17</v>
      </c>
      <c r="F33" s="143">
        <f t="shared" si="4"/>
        <v>3</v>
      </c>
      <c r="G33" s="149"/>
      <c r="H33" s="149"/>
      <c r="I33" s="147">
        <v>3</v>
      </c>
      <c r="J33" s="144">
        <f t="shared" si="5"/>
        <v>6</v>
      </c>
      <c r="K33" s="149">
        <v>1</v>
      </c>
      <c r="L33" s="149"/>
      <c r="M33" s="150">
        <v>5</v>
      </c>
      <c r="N33" s="143">
        <f t="shared" si="6"/>
        <v>2</v>
      </c>
      <c r="O33" s="149">
        <v>1</v>
      </c>
      <c r="P33" s="150"/>
      <c r="Q33" s="149">
        <v>1</v>
      </c>
      <c r="R33" s="143">
        <f t="shared" si="7"/>
        <v>0</v>
      </c>
      <c r="S33" s="150"/>
      <c r="T33" s="149"/>
      <c r="U33" s="149"/>
      <c r="V33" s="143">
        <f t="shared" si="8"/>
        <v>3</v>
      </c>
      <c r="W33" s="149"/>
      <c r="X33" s="149"/>
      <c r="Y33" s="150">
        <v>3</v>
      </c>
      <c r="Z33" s="143">
        <f t="shared" si="9"/>
        <v>1</v>
      </c>
      <c r="AA33" s="147"/>
      <c r="AB33" s="150"/>
      <c r="AC33" s="147">
        <v>1</v>
      </c>
      <c r="AD33" s="143">
        <f t="shared" si="10"/>
        <v>0</v>
      </c>
      <c r="AE33" s="147"/>
      <c r="AF33" s="147"/>
      <c r="AG33" s="150"/>
      <c r="AH33" s="180">
        <f t="shared" si="11"/>
        <v>4</v>
      </c>
      <c r="AI33" s="147">
        <v>1</v>
      </c>
      <c r="AJ33" s="147"/>
      <c r="AK33" s="150">
        <v>3</v>
      </c>
      <c r="AL33" s="149"/>
      <c r="AM33" s="149"/>
      <c r="AN33" s="384"/>
      <c r="AO33" s="385"/>
      <c r="AP33" s="385"/>
      <c r="AQ33" s="385"/>
      <c r="AR33" s="385"/>
      <c r="AS33" s="385"/>
      <c r="AT33" s="386"/>
      <c r="AU33" s="384"/>
      <c r="AV33" s="385"/>
      <c r="AW33" s="385"/>
      <c r="AX33" s="385"/>
      <c r="AY33" s="385"/>
      <c r="AZ33" s="385"/>
      <c r="BA33" s="385"/>
      <c r="BB33" s="385"/>
      <c r="BC33" s="385"/>
      <c r="BD33" s="385"/>
      <c r="BE33" s="385"/>
      <c r="BF33" s="386"/>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row>
    <row r="34" spans="1:504" x14ac:dyDescent="0.25">
      <c r="A34" s="100" t="str">
        <f>'Input Volunteers'!A33</f>
        <v>Sara Hawnaz (Ibrahim)</v>
      </c>
      <c r="B34" s="104">
        <f t="shared" si="1"/>
        <v>0</v>
      </c>
      <c r="C34" s="105">
        <f t="shared" si="12"/>
        <v>0</v>
      </c>
      <c r="D34" s="141">
        <f t="shared" si="2"/>
        <v>0</v>
      </c>
      <c r="E34" s="141">
        <f t="shared" si="3"/>
        <v>0</v>
      </c>
      <c r="F34" s="143">
        <f t="shared" si="4"/>
        <v>0</v>
      </c>
      <c r="G34" s="149"/>
      <c r="H34" s="149"/>
      <c r="I34" s="147"/>
      <c r="J34" s="144">
        <f t="shared" si="5"/>
        <v>0</v>
      </c>
      <c r="K34" s="147"/>
      <c r="L34" s="147"/>
      <c r="M34" s="150"/>
      <c r="N34" s="144">
        <f t="shared" si="6"/>
        <v>0</v>
      </c>
      <c r="O34" s="147"/>
      <c r="P34" s="150"/>
      <c r="Q34" s="147"/>
      <c r="R34" s="144">
        <f t="shared" si="7"/>
        <v>0</v>
      </c>
      <c r="S34" s="150"/>
      <c r="T34" s="149"/>
      <c r="U34" s="149"/>
      <c r="V34" s="144">
        <f t="shared" si="8"/>
        <v>0</v>
      </c>
      <c r="W34" s="147"/>
      <c r="X34" s="147"/>
      <c r="Y34" s="150"/>
      <c r="Z34" s="144">
        <f t="shared" si="9"/>
        <v>0</v>
      </c>
      <c r="AA34" s="149"/>
      <c r="AB34" s="150"/>
      <c r="AC34" s="149"/>
      <c r="AD34" s="144">
        <f t="shared" si="10"/>
        <v>0</v>
      </c>
      <c r="AE34" s="149"/>
      <c r="AF34" s="149"/>
      <c r="AG34" s="150"/>
      <c r="AH34" s="180">
        <f t="shared" si="11"/>
        <v>0</v>
      </c>
      <c r="AI34" s="149"/>
      <c r="AJ34" s="149"/>
      <c r="AK34" s="150"/>
      <c r="AL34" s="149"/>
      <c r="AM34" s="149"/>
      <c r="AN34" s="384"/>
      <c r="AO34" s="385"/>
      <c r="AP34" s="385"/>
      <c r="AQ34" s="385"/>
      <c r="AR34" s="385"/>
      <c r="AS34" s="385"/>
      <c r="AT34" s="386"/>
      <c r="AU34" s="384"/>
      <c r="AV34" s="385"/>
      <c r="AW34" s="385"/>
      <c r="AX34" s="385"/>
      <c r="AY34" s="385"/>
      <c r="AZ34" s="385"/>
      <c r="BA34" s="385"/>
      <c r="BB34" s="385"/>
      <c r="BC34" s="385"/>
      <c r="BD34" s="385"/>
      <c r="BE34" s="385"/>
      <c r="BF34" s="386"/>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row>
    <row r="35" spans="1:504" x14ac:dyDescent="0.25">
      <c r="A35" s="100" t="str">
        <f>'Input Volunteers'!A34</f>
        <v>Shuang Tan</v>
      </c>
      <c r="B35" s="104">
        <f t="shared" si="1"/>
        <v>0</v>
      </c>
      <c r="C35" s="105">
        <f t="shared" si="12"/>
        <v>0</v>
      </c>
      <c r="D35" s="105">
        <f t="shared" si="2"/>
        <v>0</v>
      </c>
      <c r="E35" s="105">
        <f t="shared" si="3"/>
        <v>0</v>
      </c>
      <c r="F35" s="144">
        <f t="shared" si="4"/>
        <v>0</v>
      </c>
      <c r="G35" s="147"/>
      <c r="H35" s="147"/>
      <c r="I35" s="147"/>
      <c r="J35" s="144">
        <f t="shared" si="5"/>
        <v>0</v>
      </c>
      <c r="K35" s="149"/>
      <c r="L35" s="149"/>
      <c r="M35" s="150"/>
      <c r="N35" s="143">
        <f t="shared" si="6"/>
        <v>0</v>
      </c>
      <c r="O35" s="149"/>
      <c r="P35" s="150"/>
      <c r="Q35" s="149"/>
      <c r="R35" s="143">
        <f t="shared" si="7"/>
        <v>0</v>
      </c>
      <c r="S35" s="150"/>
      <c r="T35" s="147"/>
      <c r="U35" s="147"/>
      <c r="V35" s="143">
        <f t="shared" si="8"/>
        <v>0</v>
      </c>
      <c r="W35" s="149"/>
      <c r="X35" s="149"/>
      <c r="Y35" s="150"/>
      <c r="Z35" s="143">
        <f t="shared" si="9"/>
        <v>0</v>
      </c>
      <c r="AA35" s="149"/>
      <c r="AB35" s="150"/>
      <c r="AC35" s="149"/>
      <c r="AD35" s="143">
        <f t="shared" si="10"/>
        <v>0</v>
      </c>
      <c r="AE35" s="149"/>
      <c r="AF35" s="149"/>
      <c r="AG35" s="150"/>
      <c r="AH35" s="180">
        <f t="shared" si="11"/>
        <v>0</v>
      </c>
      <c r="AI35" s="149"/>
      <c r="AJ35" s="149"/>
      <c r="AK35" s="150"/>
      <c r="AL35" s="147"/>
      <c r="AM35" s="147"/>
      <c r="AN35" s="384"/>
      <c r="AO35" s="385"/>
      <c r="AP35" s="385"/>
      <c r="AQ35" s="385"/>
      <c r="AR35" s="385"/>
      <c r="AS35" s="385"/>
      <c r="AT35" s="386"/>
      <c r="AU35" s="384"/>
      <c r="AV35" s="385"/>
      <c r="AW35" s="385"/>
      <c r="AX35" s="385"/>
      <c r="AY35" s="385"/>
      <c r="AZ35" s="385"/>
      <c r="BA35" s="385"/>
      <c r="BB35" s="385"/>
      <c r="BC35" s="385"/>
      <c r="BD35" s="385"/>
      <c r="BE35" s="385"/>
      <c r="BF35" s="386"/>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f>SH36+SH37+SH38</f>
        <v>0</v>
      </c>
      <c r="SI35" s="10">
        <f>SI36+SI37+SI38</f>
        <v>0</v>
      </c>
      <c r="SJ35" s="10">
        <f>SJ36+SJ37+SJ38</f>
        <v>0</v>
      </c>
    </row>
    <row r="36" spans="1:504" x14ac:dyDescent="0.25">
      <c r="A36" s="100" t="str">
        <f>'Input Volunteers'!A35</f>
        <v>Iran Ahmed</v>
      </c>
      <c r="B36" s="104">
        <f t="shared" si="1"/>
        <v>0</v>
      </c>
      <c r="C36" s="105">
        <f t="shared" si="12"/>
        <v>0</v>
      </c>
      <c r="D36" s="141">
        <f t="shared" si="2"/>
        <v>0</v>
      </c>
      <c r="E36" s="141">
        <f t="shared" si="3"/>
        <v>0</v>
      </c>
      <c r="F36" s="143">
        <f t="shared" si="4"/>
        <v>0</v>
      </c>
      <c r="G36" s="149"/>
      <c r="H36" s="149"/>
      <c r="I36" s="147"/>
      <c r="J36" s="144">
        <f t="shared" si="5"/>
        <v>0</v>
      </c>
      <c r="K36" s="149"/>
      <c r="L36" s="149"/>
      <c r="M36" s="150"/>
      <c r="N36" s="143">
        <f t="shared" si="6"/>
        <v>0</v>
      </c>
      <c r="O36" s="149"/>
      <c r="P36" s="150"/>
      <c r="Q36" s="149"/>
      <c r="R36" s="143">
        <f t="shared" si="7"/>
        <v>0</v>
      </c>
      <c r="S36" s="150"/>
      <c r="T36" s="149"/>
      <c r="U36" s="149"/>
      <c r="V36" s="143">
        <f t="shared" si="8"/>
        <v>0</v>
      </c>
      <c r="W36" s="149"/>
      <c r="X36" s="149"/>
      <c r="Y36" s="150"/>
      <c r="Z36" s="143">
        <f t="shared" si="9"/>
        <v>0</v>
      </c>
      <c r="AA36" s="149"/>
      <c r="AB36" s="150"/>
      <c r="AC36" s="149"/>
      <c r="AD36" s="143">
        <f t="shared" si="10"/>
        <v>0</v>
      </c>
      <c r="AE36" s="149"/>
      <c r="AF36" s="149"/>
      <c r="AG36" s="150"/>
      <c r="AH36" s="180">
        <f t="shared" si="11"/>
        <v>0</v>
      </c>
      <c r="AI36" s="149"/>
      <c r="AJ36" s="149"/>
      <c r="AK36" s="150"/>
      <c r="AL36" s="149"/>
      <c r="AM36" s="149"/>
      <c r="AN36" s="384"/>
      <c r="AO36" s="385"/>
      <c r="AP36" s="385"/>
      <c r="AQ36" s="385"/>
      <c r="AR36" s="385"/>
      <c r="AS36" s="385"/>
      <c r="AT36" s="386"/>
      <c r="AU36" s="384"/>
      <c r="AV36" s="385"/>
      <c r="AW36" s="385"/>
      <c r="AX36" s="385"/>
      <c r="AY36" s="385"/>
      <c r="AZ36" s="385"/>
      <c r="BA36" s="385"/>
      <c r="BB36" s="385"/>
      <c r="BC36" s="385"/>
      <c r="BD36" s="385"/>
      <c r="BE36" s="385"/>
      <c r="BF36" s="386"/>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10"/>
      <c r="NL36" s="10"/>
      <c r="NM36" s="10"/>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10"/>
      <c r="PH36" s="10"/>
      <c r="PI36" s="10"/>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10"/>
      <c r="RD36" s="10"/>
      <c r="RE36" s="10"/>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c r="SE36" s="10"/>
      <c r="SF36" s="10"/>
      <c r="SG36" s="10"/>
      <c r="SH36" s="10"/>
      <c r="SI36" s="10"/>
      <c r="SJ36" s="10"/>
    </row>
    <row r="37" spans="1:504" x14ac:dyDescent="0.25">
      <c r="A37" s="100" t="str">
        <f>'Input Volunteers'!A36</f>
        <v>Tavga Rasheed</v>
      </c>
      <c r="B37" s="104">
        <f t="shared" si="1"/>
        <v>0</v>
      </c>
      <c r="C37" s="105">
        <f t="shared" si="12"/>
        <v>0</v>
      </c>
      <c r="D37" s="105">
        <f t="shared" si="2"/>
        <v>0</v>
      </c>
      <c r="E37" s="105">
        <f t="shared" si="3"/>
        <v>0</v>
      </c>
      <c r="F37" s="144">
        <f t="shared" si="4"/>
        <v>0</v>
      </c>
      <c r="G37" s="147"/>
      <c r="H37" s="147"/>
      <c r="I37" s="147"/>
      <c r="J37" s="144">
        <f t="shared" si="5"/>
        <v>0</v>
      </c>
      <c r="K37" s="149"/>
      <c r="L37" s="149"/>
      <c r="M37" s="150"/>
      <c r="N37" s="143">
        <f t="shared" si="6"/>
        <v>0</v>
      </c>
      <c r="O37" s="149"/>
      <c r="P37" s="150"/>
      <c r="Q37" s="149"/>
      <c r="R37" s="143">
        <f t="shared" si="7"/>
        <v>0</v>
      </c>
      <c r="S37" s="150"/>
      <c r="T37" s="149"/>
      <c r="U37" s="149"/>
      <c r="V37" s="143">
        <f t="shared" si="8"/>
        <v>0</v>
      </c>
      <c r="W37" s="149"/>
      <c r="X37" s="149"/>
      <c r="Y37" s="150"/>
      <c r="Z37" s="143">
        <f t="shared" si="9"/>
        <v>0</v>
      </c>
      <c r="AA37" s="149"/>
      <c r="AB37" s="150"/>
      <c r="AC37" s="149"/>
      <c r="AD37" s="143">
        <f t="shared" si="10"/>
        <v>0</v>
      </c>
      <c r="AE37" s="149"/>
      <c r="AF37" s="149"/>
      <c r="AG37" s="150"/>
      <c r="AH37" s="180">
        <f t="shared" si="11"/>
        <v>0</v>
      </c>
      <c r="AI37" s="149"/>
      <c r="AJ37" s="149"/>
      <c r="AK37" s="150"/>
      <c r="AL37" s="147"/>
      <c r="AM37" s="147"/>
      <c r="AN37" s="384"/>
      <c r="AO37" s="385"/>
      <c r="AP37" s="385"/>
      <c r="AQ37" s="385"/>
      <c r="AR37" s="385"/>
      <c r="AS37" s="385"/>
      <c r="AT37" s="386"/>
      <c r="AU37" s="384"/>
      <c r="AV37" s="385"/>
      <c r="AW37" s="385"/>
      <c r="AX37" s="385"/>
      <c r="AY37" s="385"/>
      <c r="AZ37" s="385"/>
      <c r="BA37" s="385"/>
      <c r="BB37" s="385"/>
      <c r="BC37" s="385"/>
      <c r="BD37" s="385"/>
      <c r="BE37" s="385"/>
      <c r="BF37" s="386"/>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row>
    <row r="38" spans="1:504" x14ac:dyDescent="0.25">
      <c r="A38" s="100" t="str">
        <f>'Input Volunteers'!A37</f>
        <v>Tamanna Ferdus</v>
      </c>
      <c r="B38" s="104">
        <f t="shared" si="1"/>
        <v>0</v>
      </c>
      <c r="C38" s="105">
        <f t="shared" si="12"/>
        <v>0</v>
      </c>
      <c r="D38" s="141">
        <f t="shared" si="2"/>
        <v>0</v>
      </c>
      <c r="E38" s="141">
        <f t="shared" si="3"/>
        <v>0</v>
      </c>
      <c r="F38" s="143">
        <f t="shared" si="4"/>
        <v>0</v>
      </c>
      <c r="G38" s="149"/>
      <c r="H38" s="149"/>
      <c r="I38" s="147"/>
      <c r="J38" s="144">
        <f t="shared" si="5"/>
        <v>0</v>
      </c>
      <c r="K38" s="149"/>
      <c r="L38" s="149"/>
      <c r="M38" s="150"/>
      <c r="N38" s="143">
        <f t="shared" si="6"/>
        <v>0</v>
      </c>
      <c r="O38" s="149"/>
      <c r="P38" s="150"/>
      <c r="Q38" s="149"/>
      <c r="R38" s="143">
        <f t="shared" si="7"/>
        <v>0</v>
      </c>
      <c r="S38" s="150"/>
      <c r="T38" s="149"/>
      <c r="U38" s="149"/>
      <c r="V38" s="143">
        <f t="shared" si="8"/>
        <v>0</v>
      </c>
      <c r="W38" s="149"/>
      <c r="X38" s="149"/>
      <c r="Y38" s="150"/>
      <c r="Z38" s="143">
        <f t="shared" si="9"/>
        <v>0</v>
      </c>
      <c r="AA38" s="149"/>
      <c r="AB38" s="150"/>
      <c r="AC38" s="149"/>
      <c r="AD38" s="143">
        <f t="shared" si="10"/>
        <v>0</v>
      </c>
      <c r="AE38" s="149"/>
      <c r="AF38" s="149"/>
      <c r="AG38" s="150"/>
      <c r="AH38" s="180">
        <f t="shared" si="11"/>
        <v>0</v>
      </c>
      <c r="AI38" s="149"/>
      <c r="AJ38" s="149"/>
      <c r="AK38" s="150"/>
      <c r="AL38" s="147"/>
      <c r="AM38" s="147"/>
      <c r="AN38" s="384"/>
      <c r="AO38" s="385"/>
      <c r="AP38" s="385"/>
      <c r="AQ38" s="385"/>
      <c r="AR38" s="385"/>
      <c r="AS38" s="385"/>
      <c r="AT38" s="386"/>
      <c r="AU38" s="384"/>
      <c r="AV38" s="385"/>
      <c r="AW38" s="385"/>
      <c r="AX38" s="385"/>
      <c r="AY38" s="385"/>
      <c r="AZ38" s="385"/>
      <c r="BA38" s="385"/>
      <c r="BB38" s="385"/>
      <c r="BC38" s="385"/>
      <c r="BD38" s="385"/>
      <c r="BE38" s="385"/>
      <c r="BF38" s="386"/>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row>
    <row r="39" spans="1:504" x14ac:dyDescent="0.25">
      <c r="A39" s="100" t="str">
        <f>'Input Volunteers'!A38</f>
        <v>Zuhra Zannat Choudhury (Liza)</v>
      </c>
      <c r="B39" s="104">
        <f t="shared" si="1"/>
        <v>14</v>
      </c>
      <c r="C39" s="105">
        <f t="shared" si="12"/>
        <v>1</v>
      </c>
      <c r="D39" s="141">
        <f t="shared" si="2"/>
        <v>0</v>
      </c>
      <c r="E39" s="141">
        <f t="shared" si="3"/>
        <v>13</v>
      </c>
      <c r="F39" s="143">
        <f t="shared" si="4"/>
        <v>0</v>
      </c>
      <c r="G39" s="149"/>
      <c r="H39" s="149"/>
      <c r="I39" s="147"/>
      <c r="J39" s="144">
        <f t="shared" si="5"/>
        <v>1</v>
      </c>
      <c r="K39" s="149"/>
      <c r="L39" s="149"/>
      <c r="M39" s="150">
        <v>1</v>
      </c>
      <c r="N39" s="143">
        <f t="shared" si="6"/>
        <v>1</v>
      </c>
      <c r="O39" s="149"/>
      <c r="P39" s="150"/>
      <c r="Q39" s="149">
        <v>1</v>
      </c>
      <c r="R39" s="143">
        <f t="shared" si="7"/>
        <v>2</v>
      </c>
      <c r="S39" s="150"/>
      <c r="T39" s="149"/>
      <c r="U39" s="149">
        <v>2</v>
      </c>
      <c r="V39" s="143">
        <f t="shared" si="8"/>
        <v>6</v>
      </c>
      <c r="W39" s="149"/>
      <c r="X39" s="149"/>
      <c r="Y39" s="150">
        <v>6</v>
      </c>
      <c r="Z39" s="143">
        <f t="shared" si="9"/>
        <v>2</v>
      </c>
      <c r="AA39" s="149">
        <v>1</v>
      </c>
      <c r="AB39" s="150"/>
      <c r="AC39" s="149">
        <v>1</v>
      </c>
      <c r="AD39" s="143">
        <f t="shared" si="10"/>
        <v>0</v>
      </c>
      <c r="AE39" s="149"/>
      <c r="AF39" s="149"/>
      <c r="AG39" s="150"/>
      <c r="AH39" s="180">
        <f t="shared" si="11"/>
        <v>2</v>
      </c>
      <c r="AI39" s="149"/>
      <c r="AJ39" s="149">
        <v>2</v>
      </c>
      <c r="AK39" s="150"/>
      <c r="AL39" s="149"/>
      <c r="AM39" s="149"/>
      <c r="AN39" s="384"/>
      <c r="AO39" s="385"/>
      <c r="AP39" s="385"/>
      <c r="AQ39" s="385"/>
      <c r="AR39" s="385"/>
      <c r="AS39" s="385"/>
      <c r="AT39" s="386"/>
      <c r="AU39" s="384"/>
      <c r="AV39" s="385"/>
      <c r="AW39" s="385"/>
      <c r="AX39" s="385"/>
      <c r="AY39" s="385"/>
      <c r="AZ39" s="385"/>
      <c r="BA39" s="385"/>
      <c r="BB39" s="385"/>
      <c r="BC39" s="385"/>
      <c r="BD39" s="385"/>
      <c r="BE39" s="385"/>
      <c r="BF39" s="386"/>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f>SH40+SH41</f>
        <v>0</v>
      </c>
      <c r="SI39" s="10">
        <f>SI40+SI41</f>
        <v>0</v>
      </c>
      <c r="SJ39" s="10">
        <f>SJ40+SJ41</f>
        <v>0</v>
      </c>
    </row>
    <row r="40" spans="1:504" x14ac:dyDescent="0.25">
      <c r="A40" s="100" t="str">
        <f>'Input Volunteers'!A39</f>
        <v>Shama Parveen</v>
      </c>
      <c r="B40" s="104">
        <f t="shared" si="1"/>
        <v>93</v>
      </c>
      <c r="C40" s="105">
        <f t="shared" si="12"/>
        <v>33</v>
      </c>
      <c r="D40" s="141">
        <f t="shared" si="2"/>
        <v>16</v>
      </c>
      <c r="E40" s="141">
        <f t="shared" si="3"/>
        <v>44</v>
      </c>
      <c r="F40" s="143">
        <f t="shared" si="4"/>
        <v>2</v>
      </c>
      <c r="G40" s="149"/>
      <c r="H40" s="149"/>
      <c r="I40" s="147">
        <v>2</v>
      </c>
      <c r="J40" s="144">
        <f t="shared" si="5"/>
        <v>15</v>
      </c>
      <c r="K40" s="149">
        <v>13</v>
      </c>
      <c r="L40" s="149"/>
      <c r="M40" s="150">
        <v>2</v>
      </c>
      <c r="N40" s="143">
        <f t="shared" si="6"/>
        <v>2</v>
      </c>
      <c r="O40" s="149">
        <v>2</v>
      </c>
      <c r="P40" s="150"/>
      <c r="Q40" s="149"/>
      <c r="R40" s="143">
        <f t="shared" si="7"/>
        <v>41</v>
      </c>
      <c r="S40" s="150"/>
      <c r="T40" s="149">
        <v>14</v>
      </c>
      <c r="U40" s="149">
        <v>27</v>
      </c>
      <c r="V40" s="143">
        <f t="shared" si="8"/>
        <v>28</v>
      </c>
      <c r="W40" s="149">
        <v>18</v>
      </c>
      <c r="X40" s="149">
        <v>2</v>
      </c>
      <c r="Y40" s="150">
        <v>8</v>
      </c>
      <c r="Z40" s="143">
        <f t="shared" si="9"/>
        <v>4</v>
      </c>
      <c r="AA40" s="149"/>
      <c r="AB40" s="150"/>
      <c r="AC40" s="149">
        <v>4</v>
      </c>
      <c r="AD40" s="143">
        <f t="shared" si="10"/>
        <v>0</v>
      </c>
      <c r="AE40" s="149"/>
      <c r="AF40" s="149"/>
      <c r="AG40" s="150"/>
      <c r="AH40" s="180">
        <f t="shared" si="11"/>
        <v>1</v>
      </c>
      <c r="AI40" s="149">
        <v>1</v>
      </c>
      <c r="AJ40" s="149"/>
      <c r="AK40" s="150"/>
      <c r="AL40" s="149"/>
      <c r="AM40" s="149"/>
      <c r="AN40" s="384"/>
      <c r="AO40" s="385"/>
      <c r="AP40" s="385"/>
      <c r="AQ40" s="385"/>
      <c r="AR40" s="385"/>
      <c r="AS40" s="385"/>
      <c r="AT40" s="386"/>
      <c r="AU40" s="384"/>
      <c r="AV40" s="385"/>
      <c r="AW40" s="385"/>
      <c r="AX40" s="385"/>
      <c r="AY40" s="385"/>
      <c r="AZ40" s="385"/>
      <c r="BA40" s="385"/>
      <c r="BB40" s="385"/>
      <c r="BC40" s="385"/>
      <c r="BD40" s="385"/>
      <c r="BE40" s="385"/>
      <c r="BF40" s="386"/>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row>
    <row r="41" spans="1:504" x14ac:dyDescent="0.25">
      <c r="A41" s="100" t="str">
        <f>'Input Volunteers'!A40</f>
        <v>Gioconda Bolanos Garcia</v>
      </c>
      <c r="B41" s="104">
        <f t="shared" si="1"/>
        <v>0</v>
      </c>
      <c r="C41" s="105">
        <f t="shared" si="12"/>
        <v>0</v>
      </c>
      <c r="D41" s="141">
        <f t="shared" si="2"/>
        <v>0</v>
      </c>
      <c r="E41" s="141">
        <f t="shared" si="3"/>
        <v>0</v>
      </c>
      <c r="F41" s="143">
        <f t="shared" si="4"/>
        <v>0</v>
      </c>
      <c r="G41" s="149"/>
      <c r="H41" s="149"/>
      <c r="I41" s="147"/>
      <c r="J41" s="144">
        <f t="shared" si="5"/>
        <v>0</v>
      </c>
      <c r="K41" s="149"/>
      <c r="L41" s="149"/>
      <c r="M41" s="150"/>
      <c r="N41" s="144">
        <f t="shared" si="6"/>
        <v>0</v>
      </c>
      <c r="O41" s="147"/>
      <c r="P41" s="150"/>
      <c r="Q41" s="149"/>
      <c r="R41" s="143">
        <f t="shared" si="7"/>
        <v>0</v>
      </c>
      <c r="S41" s="150"/>
      <c r="T41" s="149"/>
      <c r="U41" s="149"/>
      <c r="V41" s="143">
        <f t="shared" si="8"/>
        <v>0</v>
      </c>
      <c r="W41" s="149"/>
      <c r="X41" s="149"/>
      <c r="Y41" s="150"/>
      <c r="Z41" s="143">
        <f t="shared" si="9"/>
        <v>0</v>
      </c>
      <c r="AA41" s="149"/>
      <c r="AB41" s="150"/>
      <c r="AC41" s="149"/>
      <c r="AD41" s="143">
        <f t="shared" si="10"/>
        <v>0</v>
      </c>
      <c r="AE41" s="149"/>
      <c r="AF41" s="149"/>
      <c r="AG41" s="150"/>
      <c r="AH41" s="180">
        <f t="shared" si="11"/>
        <v>0</v>
      </c>
      <c r="AI41" s="149"/>
      <c r="AJ41" s="149"/>
      <c r="AK41" s="150"/>
      <c r="AL41" s="149"/>
      <c r="AM41" s="149"/>
      <c r="AN41" s="384"/>
      <c r="AO41" s="385"/>
      <c r="AP41" s="385"/>
      <c r="AQ41" s="385"/>
      <c r="AR41" s="385"/>
      <c r="AS41" s="385"/>
      <c r="AT41" s="386"/>
      <c r="AU41" s="384"/>
      <c r="AV41" s="385"/>
      <c r="AW41" s="385"/>
      <c r="AX41" s="385"/>
      <c r="AY41" s="385"/>
      <c r="AZ41" s="385"/>
      <c r="BA41" s="385"/>
      <c r="BB41" s="385"/>
      <c r="BC41" s="385"/>
      <c r="BD41" s="385"/>
      <c r="BE41" s="385"/>
      <c r="BF41" s="386"/>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row>
    <row r="42" spans="1:504" x14ac:dyDescent="0.25">
      <c r="A42" s="100" t="str">
        <f>'Input Volunteers'!A41</f>
        <v>Shokhan Ahmed</v>
      </c>
      <c r="B42" s="104">
        <f t="shared" si="1"/>
        <v>8</v>
      </c>
      <c r="C42" s="105">
        <f t="shared" si="12"/>
        <v>2</v>
      </c>
      <c r="D42" s="141">
        <f t="shared" si="2"/>
        <v>0</v>
      </c>
      <c r="E42" s="141">
        <f t="shared" si="3"/>
        <v>6</v>
      </c>
      <c r="F42" s="143">
        <f t="shared" si="4"/>
        <v>0</v>
      </c>
      <c r="G42" s="149"/>
      <c r="H42" s="149"/>
      <c r="I42" s="147"/>
      <c r="J42" s="144">
        <f t="shared" si="5"/>
        <v>3</v>
      </c>
      <c r="K42" s="149"/>
      <c r="L42" s="149"/>
      <c r="M42" s="150">
        <v>3</v>
      </c>
      <c r="N42" s="143">
        <f t="shared" si="6"/>
        <v>0</v>
      </c>
      <c r="O42" s="149"/>
      <c r="P42" s="150"/>
      <c r="Q42" s="149"/>
      <c r="R42" s="143">
        <f t="shared" si="7"/>
        <v>2</v>
      </c>
      <c r="S42" s="150">
        <v>2</v>
      </c>
      <c r="T42" s="149"/>
      <c r="U42" s="149"/>
      <c r="V42" s="143">
        <f t="shared" si="8"/>
        <v>3</v>
      </c>
      <c r="W42" s="149"/>
      <c r="X42" s="149"/>
      <c r="Y42" s="150">
        <v>3</v>
      </c>
      <c r="Z42" s="143">
        <f t="shared" si="9"/>
        <v>0</v>
      </c>
      <c r="AA42" s="149"/>
      <c r="AB42" s="150"/>
      <c r="AC42" s="149"/>
      <c r="AD42" s="143">
        <f t="shared" si="10"/>
        <v>0</v>
      </c>
      <c r="AE42" s="149"/>
      <c r="AF42" s="149"/>
      <c r="AG42" s="150"/>
      <c r="AH42" s="180">
        <f t="shared" si="11"/>
        <v>0</v>
      </c>
      <c r="AI42" s="149"/>
      <c r="AJ42" s="149"/>
      <c r="AK42" s="150"/>
      <c r="AL42" s="149"/>
      <c r="AM42" s="149"/>
      <c r="AN42" s="384"/>
      <c r="AO42" s="385"/>
      <c r="AP42" s="385"/>
      <c r="AQ42" s="385"/>
      <c r="AR42" s="385"/>
      <c r="AS42" s="385"/>
      <c r="AT42" s="386"/>
      <c r="AU42" s="384"/>
      <c r="AV42" s="385"/>
      <c r="AW42" s="385"/>
      <c r="AX42" s="385"/>
      <c r="AY42" s="385"/>
      <c r="AZ42" s="385"/>
      <c r="BA42" s="385"/>
      <c r="BB42" s="385"/>
      <c r="BC42" s="385"/>
      <c r="BD42" s="385"/>
      <c r="BE42" s="385"/>
      <c r="BF42" s="386"/>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f>SH43+SH44</f>
        <v>0</v>
      </c>
      <c r="SI42" s="10">
        <f>SI43+SI44</f>
        <v>0</v>
      </c>
      <c r="SJ42" s="10">
        <f>SJ43+SJ44</f>
        <v>0</v>
      </c>
    </row>
    <row r="43" spans="1:504" x14ac:dyDescent="0.25">
      <c r="A43" s="100" t="str">
        <f>'Input Volunteers'!A42</f>
        <v>Jocelyn Fragata</v>
      </c>
      <c r="B43" s="104">
        <f t="shared" si="1"/>
        <v>0</v>
      </c>
      <c r="C43" s="105">
        <f t="shared" si="12"/>
        <v>0</v>
      </c>
      <c r="D43" s="141">
        <f t="shared" si="2"/>
        <v>0</v>
      </c>
      <c r="E43" s="141">
        <f t="shared" si="3"/>
        <v>0</v>
      </c>
      <c r="F43" s="143">
        <f t="shared" si="4"/>
        <v>0</v>
      </c>
      <c r="G43" s="149"/>
      <c r="H43" s="149"/>
      <c r="I43" s="147"/>
      <c r="J43" s="144">
        <f t="shared" si="5"/>
        <v>0</v>
      </c>
      <c r="K43" s="149"/>
      <c r="L43" s="149"/>
      <c r="M43" s="150"/>
      <c r="N43" s="143">
        <f t="shared" si="6"/>
        <v>0</v>
      </c>
      <c r="O43" s="149"/>
      <c r="P43" s="150"/>
      <c r="Q43" s="149"/>
      <c r="R43" s="143">
        <f t="shared" si="7"/>
        <v>0</v>
      </c>
      <c r="S43" s="150"/>
      <c r="T43" s="149"/>
      <c r="U43" s="149"/>
      <c r="V43" s="143">
        <f t="shared" si="8"/>
        <v>0</v>
      </c>
      <c r="W43" s="149"/>
      <c r="X43" s="149"/>
      <c r="Y43" s="150"/>
      <c r="Z43" s="143">
        <f t="shared" si="9"/>
        <v>0</v>
      </c>
      <c r="AA43" s="149"/>
      <c r="AB43" s="150"/>
      <c r="AC43" s="149"/>
      <c r="AD43" s="143">
        <f t="shared" si="10"/>
        <v>0</v>
      </c>
      <c r="AE43" s="149"/>
      <c r="AF43" s="149"/>
      <c r="AG43" s="150"/>
      <c r="AH43" s="180">
        <f t="shared" si="11"/>
        <v>0</v>
      </c>
      <c r="AI43" s="149"/>
      <c r="AJ43" s="149"/>
      <c r="AK43" s="150"/>
      <c r="AL43" s="149"/>
      <c r="AM43" s="149"/>
      <c r="AN43" s="384"/>
      <c r="AO43" s="385"/>
      <c r="AP43" s="385"/>
      <c r="AQ43" s="385"/>
      <c r="AR43" s="385"/>
      <c r="AS43" s="385"/>
      <c r="AT43" s="386"/>
      <c r="AU43" s="384"/>
      <c r="AV43" s="385"/>
      <c r="AW43" s="385"/>
      <c r="AX43" s="385"/>
      <c r="AY43" s="385"/>
      <c r="AZ43" s="385"/>
      <c r="BA43" s="385"/>
      <c r="BB43" s="385"/>
      <c r="BC43" s="385"/>
      <c r="BD43" s="385"/>
      <c r="BE43" s="385"/>
      <c r="BF43" s="386"/>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row>
    <row r="44" spans="1:504" x14ac:dyDescent="0.25">
      <c r="A44" s="100" t="str">
        <f>'Input Volunteers'!A43</f>
        <v>Benchawan Garner</v>
      </c>
      <c r="B44" s="104">
        <f t="shared" si="1"/>
        <v>0</v>
      </c>
      <c r="C44" s="105">
        <f t="shared" si="12"/>
        <v>0</v>
      </c>
      <c r="D44" s="141">
        <f t="shared" si="2"/>
        <v>0</v>
      </c>
      <c r="E44" s="141">
        <f t="shared" si="3"/>
        <v>0</v>
      </c>
      <c r="F44" s="143">
        <f t="shared" si="4"/>
        <v>0</v>
      </c>
      <c r="G44" s="149"/>
      <c r="H44" s="149"/>
      <c r="I44" s="147"/>
      <c r="J44" s="144">
        <f t="shared" si="5"/>
        <v>0</v>
      </c>
      <c r="K44" s="149"/>
      <c r="L44" s="149"/>
      <c r="M44" s="150"/>
      <c r="N44" s="143">
        <f t="shared" si="6"/>
        <v>0</v>
      </c>
      <c r="O44" s="149"/>
      <c r="P44" s="150"/>
      <c r="Q44" s="149"/>
      <c r="R44" s="143">
        <f t="shared" si="7"/>
        <v>0</v>
      </c>
      <c r="S44" s="150"/>
      <c r="T44" s="149"/>
      <c r="U44" s="149"/>
      <c r="V44" s="143">
        <f t="shared" si="8"/>
        <v>0</v>
      </c>
      <c r="W44" s="149"/>
      <c r="X44" s="149"/>
      <c r="Y44" s="150"/>
      <c r="Z44" s="143">
        <f t="shared" si="9"/>
        <v>0</v>
      </c>
      <c r="AA44" s="149"/>
      <c r="AB44" s="150"/>
      <c r="AC44" s="149"/>
      <c r="AD44" s="143">
        <f t="shared" si="10"/>
        <v>0</v>
      </c>
      <c r="AE44" s="149"/>
      <c r="AF44" s="149"/>
      <c r="AG44" s="150"/>
      <c r="AH44" s="180">
        <f t="shared" si="11"/>
        <v>0</v>
      </c>
      <c r="AI44" s="149"/>
      <c r="AJ44" s="149"/>
      <c r="AK44" s="150"/>
      <c r="AL44" s="147"/>
      <c r="AM44" s="147"/>
      <c r="AN44" s="384"/>
      <c r="AO44" s="385"/>
      <c r="AP44" s="385"/>
      <c r="AQ44" s="385"/>
      <c r="AR44" s="385"/>
      <c r="AS44" s="385"/>
      <c r="AT44" s="386"/>
      <c r="AU44" s="384"/>
      <c r="AV44" s="385"/>
      <c r="AW44" s="385"/>
      <c r="AX44" s="385"/>
      <c r="AY44" s="385"/>
      <c r="AZ44" s="385"/>
      <c r="BA44" s="385"/>
      <c r="BB44" s="385"/>
      <c r="BC44" s="385"/>
      <c r="BD44" s="385"/>
      <c r="BE44" s="385"/>
      <c r="BF44" s="386"/>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row>
    <row r="45" spans="1:504" x14ac:dyDescent="0.25">
      <c r="A45" s="100" t="str">
        <f>'Input Volunteers'!A44</f>
        <v>Hawa Hussein</v>
      </c>
      <c r="B45" s="104">
        <f t="shared" si="1"/>
        <v>0</v>
      </c>
      <c r="C45" s="105">
        <f t="shared" si="12"/>
        <v>0</v>
      </c>
      <c r="D45" s="141">
        <f t="shared" si="2"/>
        <v>0</v>
      </c>
      <c r="E45" s="141">
        <f t="shared" si="3"/>
        <v>0</v>
      </c>
      <c r="F45" s="143">
        <f t="shared" si="4"/>
        <v>0</v>
      </c>
      <c r="G45" s="149"/>
      <c r="H45" s="149"/>
      <c r="I45" s="147"/>
      <c r="J45" s="144">
        <f t="shared" si="5"/>
        <v>0</v>
      </c>
      <c r="K45" s="149"/>
      <c r="L45" s="149"/>
      <c r="M45" s="150"/>
      <c r="N45" s="143">
        <f t="shared" si="6"/>
        <v>0</v>
      </c>
      <c r="O45" s="149"/>
      <c r="P45" s="150"/>
      <c r="Q45" s="149"/>
      <c r="R45" s="143">
        <f t="shared" si="7"/>
        <v>0</v>
      </c>
      <c r="S45" s="150"/>
      <c r="T45" s="149"/>
      <c r="U45" s="149"/>
      <c r="V45" s="143">
        <f t="shared" si="8"/>
        <v>0</v>
      </c>
      <c r="W45" s="149"/>
      <c r="X45" s="149"/>
      <c r="Y45" s="150"/>
      <c r="Z45" s="143">
        <f t="shared" si="9"/>
        <v>0</v>
      </c>
      <c r="AA45" s="149"/>
      <c r="AB45" s="150"/>
      <c r="AC45" s="149"/>
      <c r="AD45" s="143">
        <f t="shared" si="10"/>
        <v>0</v>
      </c>
      <c r="AE45" s="149"/>
      <c r="AF45" s="149"/>
      <c r="AG45" s="150"/>
      <c r="AH45" s="180">
        <f t="shared" si="11"/>
        <v>0</v>
      </c>
      <c r="AI45" s="149"/>
      <c r="AJ45" s="149"/>
      <c r="AK45" s="150"/>
      <c r="AL45" s="149"/>
      <c r="AM45" s="149"/>
      <c r="AN45" s="384"/>
      <c r="AO45" s="385"/>
      <c r="AP45" s="385"/>
      <c r="AQ45" s="385"/>
      <c r="AR45" s="385"/>
      <c r="AS45" s="385"/>
      <c r="AT45" s="386"/>
      <c r="AU45" s="384"/>
      <c r="AV45" s="385"/>
      <c r="AW45" s="385"/>
      <c r="AX45" s="385"/>
      <c r="AY45" s="385"/>
      <c r="AZ45" s="385"/>
      <c r="BA45" s="385"/>
      <c r="BB45" s="385"/>
      <c r="BC45" s="385"/>
      <c r="BD45" s="385"/>
      <c r="BE45" s="385"/>
      <c r="BF45" s="386"/>
    </row>
    <row r="46" spans="1:504" x14ac:dyDescent="0.25">
      <c r="A46" s="100" t="str">
        <f>'Input Volunteers'!A45</f>
        <v>Kazi Saleha Khatun</v>
      </c>
      <c r="B46" s="104">
        <f t="shared" si="1"/>
        <v>0</v>
      </c>
      <c r="C46" s="105">
        <f t="shared" si="12"/>
        <v>0</v>
      </c>
      <c r="D46" s="106">
        <f t="shared" si="2"/>
        <v>0</v>
      </c>
      <c r="E46" s="106">
        <f t="shared" si="3"/>
        <v>0</v>
      </c>
      <c r="F46" s="146">
        <f t="shared" si="4"/>
        <v>0</v>
      </c>
      <c r="G46" s="148"/>
      <c r="H46" s="148"/>
      <c r="I46" s="147"/>
      <c r="J46" s="144">
        <f t="shared" si="5"/>
        <v>0</v>
      </c>
      <c r="K46" s="148"/>
      <c r="L46" s="148"/>
      <c r="M46" s="150"/>
      <c r="N46" s="143">
        <f t="shared" si="6"/>
        <v>0</v>
      </c>
      <c r="O46" s="149"/>
      <c r="P46" s="150"/>
      <c r="Q46" s="148"/>
      <c r="R46" s="146">
        <f t="shared" si="7"/>
        <v>0</v>
      </c>
      <c r="S46" s="150"/>
      <c r="T46" s="148"/>
      <c r="U46" s="148"/>
      <c r="V46" s="146">
        <f t="shared" si="8"/>
        <v>0</v>
      </c>
      <c r="W46" s="148"/>
      <c r="X46" s="148"/>
      <c r="Y46" s="150"/>
      <c r="Z46" s="146">
        <f t="shared" si="9"/>
        <v>0</v>
      </c>
      <c r="AA46" s="148"/>
      <c r="AB46" s="150"/>
      <c r="AC46" s="148"/>
      <c r="AD46" s="146">
        <f t="shared" si="10"/>
        <v>0</v>
      </c>
      <c r="AE46" s="148"/>
      <c r="AF46" s="148"/>
      <c r="AG46" s="150"/>
      <c r="AH46" s="180">
        <f t="shared" si="11"/>
        <v>0</v>
      </c>
      <c r="AI46" s="148"/>
      <c r="AJ46" s="148"/>
      <c r="AK46" s="150"/>
      <c r="AL46" s="147"/>
      <c r="AM46" s="147"/>
      <c r="AN46" s="384"/>
      <c r="AO46" s="385"/>
      <c r="AP46" s="385"/>
      <c r="AQ46" s="385"/>
      <c r="AR46" s="385"/>
      <c r="AS46" s="385"/>
      <c r="AT46" s="386"/>
      <c r="AU46" s="384"/>
      <c r="AV46" s="385"/>
      <c r="AW46" s="385"/>
      <c r="AX46" s="385"/>
      <c r="AY46" s="385"/>
      <c r="AZ46" s="385"/>
      <c r="BA46" s="385"/>
      <c r="BB46" s="385"/>
      <c r="BC46" s="385"/>
      <c r="BD46" s="385"/>
      <c r="BE46" s="385"/>
      <c r="BF46" s="386"/>
    </row>
    <row r="47" spans="1:504" x14ac:dyDescent="0.25">
      <c r="A47" s="100" t="str">
        <f>'Input Volunteers'!A46</f>
        <v>Dina Gamaleldin</v>
      </c>
      <c r="B47" s="104">
        <f t="shared" si="1"/>
        <v>59</v>
      </c>
      <c r="C47" s="105">
        <f t="shared" si="12"/>
        <v>45</v>
      </c>
      <c r="D47" s="106">
        <f t="shared" si="2"/>
        <v>2</v>
      </c>
      <c r="E47" s="106">
        <f t="shared" si="3"/>
        <v>12</v>
      </c>
      <c r="F47" s="146">
        <f t="shared" si="4"/>
        <v>3</v>
      </c>
      <c r="G47" s="148">
        <v>3</v>
      </c>
      <c r="H47" s="148"/>
      <c r="I47" s="147"/>
      <c r="J47" s="144">
        <f t="shared" si="5"/>
        <v>27</v>
      </c>
      <c r="K47" s="148">
        <v>27</v>
      </c>
      <c r="L47" s="148"/>
      <c r="M47" s="150"/>
      <c r="N47" s="143">
        <f t="shared" si="6"/>
        <v>11</v>
      </c>
      <c r="O47" s="149">
        <v>11</v>
      </c>
      <c r="P47" s="150"/>
      <c r="Q47" s="148"/>
      <c r="R47" s="146">
        <f t="shared" si="7"/>
        <v>2</v>
      </c>
      <c r="S47" s="150"/>
      <c r="T47" s="148">
        <v>1</v>
      </c>
      <c r="U47" s="148">
        <v>1</v>
      </c>
      <c r="V47" s="146">
        <f t="shared" si="8"/>
        <v>9</v>
      </c>
      <c r="W47" s="148">
        <v>4</v>
      </c>
      <c r="X47" s="148">
        <v>1</v>
      </c>
      <c r="Y47" s="150">
        <v>4</v>
      </c>
      <c r="Z47" s="146">
        <f t="shared" si="9"/>
        <v>0</v>
      </c>
      <c r="AA47" s="148"/>
      <c r="AB47" s="150"/>
      <c r="AC47" s="148"/>
      <c r="AD47" s="146">
        <f t="shared" si="10"/>
        <v>0</v>
      </c>
      <c r="AE47" s="148"/>
      <c r="AF47" s="148"/>
      <c r="AG47" s="150"/>
      <c r="AH47" s="180">
        <f t="shared" si="11"/>
        <v>7</v>
      </c>
      <c r="AI47" s="148">
        <v>1</v>
      </c>
      <c r="AJ47" s="148">
        <v>1</v>
      </c>
      <c r="AK47" s="150">
        <v>5</v>
      </c>
      <c r="AL47" s="147"/>
      <c r="AM47" s="147"/>
      <c r="AN47" s="384"/>
      <c r="AO47" s="385"/>
      <c r="AP47" s="385"/>
      <c r="AQ47" s="385"/>
      <c r="AR47" s="385"/>
      <c r="AS47" s="385"/>
      <c r="AT47" s="386"/>
      <c r="AU47" s="384"/>
      <c r="AV47" s="385"/>
      <c r="AW47" s="385"/>
      <c r="AX47" s="385"/>
      <c r="AY47" s="385"/>
      <c r="AZ47" s="385"/>
      <c r="BA47" s="385"/>
      <c r="BB47" s="385"/>
      <c r="BC47" s="385"/>
      <c r="BD47" s="385"/>
      <c r="BE47" s="385"/>
      <c r="BF47" s="386"/>
    </row>
    <row r="48" spans="1:504" x14ac:dyDescent="0.25">
      <c r="A48" s="100" t="str">
        <f>'Input Volunteers'!A47</f>
        <v>Dianna Djokey</v>
      </c>
      <c r="B48" s="104">
        <f t="shared" si="1"/>
        <v>24</v>
      </c>
      <c r="C48" s="105">
        <f t="shared" si="12"/>
        <v>14</v>
      </c>
      <c r="D48" s="106">
        <f t="shared" si="2"/>
        <v>1</v>
      </c>
      <c r="E48" s="106">
        <f t="shared" si="3"/>
        <v>9</v>
      </c>
      <c r="F48" s="146">
        <f t="shared" si="4"/>
        <v>8</v>
      </c>
      <c r="G48" s="148">
        <v>7</v>
      </c>
      <c r="H48" s="148">
        <v>1</v>
      </c>
      <c r="I48" s="147"/>
      <c r="J48" s="144">
        <f t="shared" si="5"/>
        <v>2</v>
      </c>
      <c r="K48" s="148"/>
      <c r="L48" s="148"/>
      <c r="M48" s="150">
        <v>2</v>
      </c>
      <c r="N48" s="144">
        <f t="shared" si="6"/>
        <v>0</v>
      </c>
      <c r="O48" s="147"/>
      <c r="P48" s="150"/>
      <c r="Q48" s="148"/>
      <c r="R48" s="146">
        <f t="shared" si="7"/>
        <v>4</v>
      </c>
      <c r="S48" s="150">
        <v>4</v>
      </c>
      <c r="T48" s="148"/>
      <c r="U48" s="148"/>
      <c r="V48" s="146">
        <f t="shared" si="8"/>
        <v>4</v>
      </c>
      <c r="W48" s="148">
        <v>2</v>
      </c>
      <c r="X48" s="148"/>
      <c r="Y48" s="150">
        <v>2</v>
      </c>
      <c r="Z48" s="146">
        <f t="shared" si="9"/>
        <v>0</v>
      </c>
      <c r="AA48" s="148"/>
      <c r="AB48" s="150"/>
      <c r="AC48" s="148"/>
      <c r="AD48" s="146">
        <f t="shared" si="10"/>
        <v>1</v>
      </c>
      <c r="AE48" s="148">
        <v>1</v>
      </c>
      <c r="AF48" s="148"/>
      <c r="AG48" s="150"/>
      <c r="AH48" s="180">
        <f t="shared" si="11"/>
        <v>5</v>
      </c>
      <c r="AI48" s="148">
        <v>3</v>
      </c>
      <c r="AJ48" s="148"/>
      <c r="AK48" s="150">
        <v>2</v>
      </c>
      <c r="AL48" s="148"/>
      <c r="AM48" s="148"/>
      <c r="AN48" s="384"/>
      <c r="AO48" s="385"/>
      <c r="AP48" s="385"/>
      <c r="AQ48" s="385"/>
      <c r="AR48" s="385"/>
      <c r="AS48" s="385"/>
      <c r="AT48" s="386"/>
      <c r="AU48" s="384"/>
      <c r="AV48" s="385"/>
      <c r="AW48" s="385"/>
      <c r="AX48" s="385"/>
      <c r="AY48" s="385"/>
      <c r="AZ48" s="385"/>
      <c r="BA48" s="385"/>
      <c r="BB48" s="385"/>
      <c r="BC48" s="385"/>
      <c r="BD48" s="385"/>
      <c r="BE48" s="385"/>
      <c r="BF48" s="386"/>
    </row>
    <row r="49" spans="1:58" x14ac:dyDescent="0.25">
      <c r="A49" s="100" t="str">
        <f>'Input Volunteers'!A48</f>
        <v>Dipika Dasgupta</v>
      </c>
      <c r="B49" s="104">
        <f t="shared" si="1"/>
        <v>0</v>
      </c>
      <c r="C49" s="105">
        <f t="shared" si="12"/>
        <v>0</v>
      </c>
      <c r="D49" s="106">
        <f t="shared" si="2"/>
        <v>0</v>
      </c>
      <c r="E49" s="106">
        <f t="shared" si="3"/>
        <v>0</v>
      </c>
      <c r="F49" s="146">
        <f t="shared" si="4"/>
        <v>0</v>
      </c>
      <c r="G49" s="148"/>
      <c r="H49" s="148"/>
      <c r="I49" s="147"/>
      <c r="J49" s="144">
        <f t="shared" si="5"/>
        <v>0</v>
      </c>
      <c r="K49" s="148"/>
      <c r="L49" s="148"/>
      <c r="M49" s="150"/>
      <c r="N49" s="143">
        <f t="shared" si="6"/>
        <v>0</v>
      </c>
      <c r="O49" s="149"/>
      <c r="P49" s="150"/>
      <c r="Q49" s="148"/>
      <c r="R49" s="146">
        <f t="shared" si="7"/>
        <v>0</v>
      </c>
      <c r="S49" s="150"/>
      <c r="T49" s="148"/>
      <c r="U49" s="148"/>
      <c r="V49" s="146">
        <f t="shared" si="8"/>
        <v>0</v>
      </c>
      <c r="W49" s="148"/>
      <c r="X49" s="148"/>
      <c r="Y49" s="150"/>
      <c r="Z49" s="146">
        <f t="shared" si="9"/>
        <v>0</v>
      </c>
      <c r="AA49" s="148"/>
      <c r="AB49" s="150"/>
      <c r="AC49" s="148"/>
      <c r="AD49" s="146">
        <f t="shared" si="10"/>
        <v>0</v>
      </c>
      <c r="AE49" s="148"/>
      <c r="AF49" s="148"/>
      <c r="AG49" s="150"/>
      <c r="AH49" s="180">
        <f t="shared" si="11"/>
        <v>0</v>
      </c>
      <c r="AI49" s="148"/>
      <c r="AJ49" s="148"/>
      <c r="AK49" s="150"/>
      <c r="AL49" s="148"/>
      <c r="AM49" s="148"/>
      <c r="AN49" s="384"/>
      <c r="AO49" s="385"/>
      <c r="AP49" s="385"/>
      <c r="AQ49" s="385"/>
      <c r="AR49" s="385"/>
      <c r="AS49" s="385"/>
      <c r="AT49" s="386"/>
      <c r="AU49" s="384"/>
      <c r="AV49" s="385"/>
      <c r="AW49" s="385"/>
      <c r="AX49" s="385"/>
      <c r="AY49" s="385"/>
      <c r="AZ49" s="385"/>
      <c r="BA49" s="385"/>
      <c r="BB49" s="385"/>
      <c r="BC49" s="385"/>
      <c r="BD49" s="385"/>
      <c r="BE49" s="385"/>
      <c r="BF49" s="386"/>
    </row>
    <row r="50" spans="1:58" x14ac:dyDescent="0.25">
      <c r="A50" s="100" t="str">
        <f>'Input Volunteers'!A49</f>
        <v>Jun Xi</v>
      </c>
      <c r="B50" s="104">
        <f t="shared" si="1"/>
        <v>0</v>
      </c>
      <c r="C50" s="105">
        <f t="shared" si="12"/>
        <v>0</v>
      </c>
      <c r="D50" s="106">
        <f t="shared" si="2"/>
        <v>0</v>
      </c>
      <c r="E50" s="106">
        <f t="shared" si="3"/>
        <v>0</v>
      </c>
      <c r="F50" s="146">
        <f t="shared" si="4"/>
        <v>0</v>
      </c>
      <c r="G50" s="148"/>
      <c r="H50" s="148"/>
      <c r="I50" s="147"/>
      <c r="J50" s="144">
        <f t="shared" si="5"/>
        <v>0</v>
      </c>
      <c r="K50" s="148"/>
      <c r="L50" s="148"/>
      <c r="M50" s="150"/>
      <c r="N50" s="146">
        <f t="shared" si="6"/>
        <v>0</v>
      </c>
      <c r="O50" s="148"/>
      <c r="P50" s="150"/>
      <c r="Q50" s="148"/>
      <c r="R50" s="146">
        <f t="shared" si="7"/>
        <v>0</v>
      </c>
      <c r="S50" s="150"/>
      <c r="T50" s="148"/>
      <c r="U50" s="148"/>
      <c r="V50" s="146">
        <f t="shared" si="8"/>
        <v>0</v>
      </c>
      <c r="W50" s="148"/>
      <c r="X50" s="148"/>
      <c r="Y50" s="150"/>
      <c r="Z50" s="146">
        <f t="shared" si="9"/>
        <v>0</v>
      </c>
      <c r="AA50" s="148"/>
      <c r="AB50" s="150"/>
      <c r="AC50" s="148"/>
      <c r="AD50" s="146">
        <f t="shared" si="10"/>
        <v>0</v>
      </c>
      <c r="AE50" s="148"/>
      <c r="AF50" s="148"/>
      <c r="AG50" s="150"/>
      <c r="AH50" s="180">
        <f t="shared" si="11"/>
        <v>0</v>
      </c>
      <c r="AI50" s="148"/>
      <c r="AJ50" s="148"/>
      <c r="AK50" s="150"/>
      <c r="AL50" s="148"/>
      <c r="AM50" s="148"/>
      <c r="AN50" s="384"/>
      <c r="AO50" s="385"/>
      <c r="AP50" s="385"/>
      <c r="AQ50" s="385"/>
      <c r="AR50" s="385"/>
      <c r="AS50" s="385"/>
      <c r="AT50" s="386"/>
      <c r="AU50" s="384"/>
      <c r="AV50" s="385"/>
      <c r="AW50" s="385"/>
      <c r="AX50" s="385"/>
      <c r="AY50" s="385"/>
      <c r="AZ50" s="385"/>
      <c r="BA50" s="385"/>
      <c r="BB50" s="385"/>
      <c r="BC50" s="385"/>
      <c r="BD50" s="385"/>
      <c r="BE50" s="385"/>
      <c r="BF50" s="386"/>
    </row>
    <row r="51" spans="1:58" x14ac:dyDescent="0.25">
      <c r="A51" s="100" t="str">
        <f>'Input Volunteers'!A50</f>
        <v>Shakera Choudhry</v>
      </c>
      <c r="B51" s="104">
        <f t="shared" si="1"/>
        <v>0</v>
      </c>
      <c r="C51" s="105">
        <f t="shared" si="12"/>
        <v>0</v>
      </c>
      <c r="D51" s="106">
        <f t="shared" si="2"/>
        <v>0</v>
      </c>
      <c r="E51" s="106">
        <f t="shared" si="3"/>
        <v>0</v>
      </c>
      <c r="F51" s="146">
        <f t="shared" si="4"/>
        <v>0</v>
      </c>
      <c r="G51" s="148"/>
      <c r="H51" s="148"/>
      <c r="I51" s="147"/>
      <c r="J51" s="144">
        <f t="shared" si="5"/>
        <v>0</v>
      </c>
      <c r="K51" s="148"/>
      <c r="L51" s="148"/>
      <c r="M51" s="150"/>
      <c r="N51" s="146">
        <f t="shared" si="6"/>
        <v>0</v>
      </c>
      <c r="O51" s="148"/>
      <c r="P51" s="150"/>
      <c r="Q51" s="148"/>
      <c r="R51" s="146">
        <f t="shared" si="7"/>
        <v>0</v>
      </c>
      <c r="S51" s="150"/>
      <c r="T51" s="148"/>
      <c r="U51" s="148"/>
      <c r="V51" s="146">
        <f t="shared" si="8"/>
        <v>0</v>
      </c>
      <c r="W51" s="148"/>
      <c r="X51" s="148"/>
      <c r="Y51" s="150"/>
      <c r="Z51" s="146">
        <f t="shared" si="9"/>
        <v>0</v>
      </c>
      <c r="AA51" s="148"/>
      <c r="AB51" s="150"/>
      <c r="AC51" s="148"/>
      <c r="AD51" s="146">
        <f t="shared" si="10"/>
        <v>0</v>
      </c>
      <c r="AE51" s="148"/>
      <c r="AF51" s="148"/>
      <c r="AG51" s="150"/>
      <c r="AH51" s="180">
        <f t="shared" si="11"/>
        <v>0</v>
      </c>
      <c r="AI51" s="148"/>
      <c r="AJ51" s="148"/>
      <c r="AK51" s="150"/>
      <c r="AL51" s="148"/>
      <c r="AM51" s="148"/>
      <c r="AN51" s="384"/>
      <c r="AO51" s="385"/>
      <c r="AP51" s="385"/>
      <c r="AQ51" s="385"/>
      <c r="AR51" s="385"/>
      <c r="AS51" s="385"/>
      <c r="AT51" s="386"/>
      <c r="AU51" s="384"/>
      <c r="AV51" s="385"/>
      <c r="AW51" s="385"/>
      <c r="AX51" s="385"/>
      <c r="AY51" s="385"/>
      <c r="AZ51" s="385"/>
      <c r="BA51" s="385"/>
      <c r="BB51" s="385"/>
      <c r="BC51" s="385"/>
      <c r="BD51" s="385"/>
      <c r="BE51" s="385"/>
      <c r="BF51" s="386"/>
    </row>
    <row r="52" spans="1:58" x14ac:dyDescent="0.25">
      <c r="A52" s="100" t="str">
        <f>'Input Volunteers'!A51</f>
        <v>Moksuda Parzben</v>
      </c>
      <c r="B52" s="104">
        <f t="shared" si="1"/>
        <v>0</v>
      </c>
      <c r="C52" s="105">
        <f t="shared" si="12"/>
        <v>0</v>
      </c>
      <c r="D52" s="106">
        <f t="shared" si="2"/>
        <v>0</v>
      </c>
      <c r="E52" s="106">
        <f t="shared" si="3"/>
        <v>0</v>
      </c>
      <c r="F52" s="146">
        <f t="shared" si="4"/>
        <v>0</v>
      </c>
      <c r="G52" s="148"/>
      <c r="H52" s="148"/>
      <c r="I52" s="147"/>
      <c r="J52" s="144">
        <f t="shared" si="5"/>
        <v>0</v>
      </c>
      <c r="K52" s="148"/>
      <c r="L52" s="148"/>
      <c r="M52" s="150"/>
      <c r="N52" s="146">
        <f t="shared" si="6"/>
        <v>0</v>
      </c>
      <c r="O52" s="148"/>
      <c r="P52" s="150"/>
      <c r="Q52" s="148"/>
      <c r="R52" s="146">
        <f t="shared" si="7"/>
        <v>0</v>
      </c>
      <c r="S52" s="150"/>
      <c r="T52" s="148"/>
      <c r="U52" s="148"/>
      <c r="V52" s="146">
        <f t="shared" si="8"/>
        <v>0</v>
      </c>
      <c r="W52" s="148"/>
      <c r="X52" s="148"/>
      <c r="Y52" s="150"/>
      <c r="Z52" s="146">
        <f t="shared" si="9"/>
        <v>0</v>
      </c>
      <c r="AA52" s="148"/>
      <c r="AB52" s="150"/>
      <c r="AC52" s="148"/>
      <c r="AD52" s="146">
        <f t="shared" si="10"/>
        <v>0</v>
      </c>
      <c r="AE52" s="148"/>
      <c r="AF52" s="148"/>
      <c r="AG52" s="150"/>
      <c r="AH52" s="180">
        <f t="shared" si="11"/>
        <v>0</v>
      </c>
      <c r="AI52" s="148"/>
      <c r="AJ52" s="148"/>
      <c r="AK52" s="150"/>
      <c r="AL52" s="148"/>
      <c r="AM52" s="148"/>
      <c r="AN52" s="384"/>
      <c r="AO52" s="385"/>
      <c r="AP52" s="385"/>
      <c r="AQ52" s="385"/>
      <c r="AR52" s="385"/>
      <c r="AS52" s="385"/>
      <c r="AT52" s="386"/>
      <c r="AU52" s="384"/>
      <c r="AV52" s="385"/>
      <c r="AW52" s="385"/>
      <c r="AX52" s="385"/>
      <c r="AY52" s="385"/>
      <c r="AZ52" s="385"/>
      <c r="BA52" s="385"/>
      <c r="BB52" s="385"/>
      <c r="BC52" s="385"/>
      <c r="BD52" s="385"/>
      <c r="BE52" s="385"/>
      <c r="BF52" s="386"/>
    </row>
    <row r="53" spans="1:58" x14ac:dyDescent="0.25">
      <c r="A53" s="100" t="str">
        <f>'Input Volunteers'!A52</f>
        <v>Marzana Begum</v>
      </c>
      <c r="B53" s="104">
        <f t="shared" si="1"/>
        <v>0</v>
      </c>
      <c r="C53" s="105">
        <f t="shared" si="12"/>
        <v>0</v>
      </c>
      <c r="D53" s="106">
        <f t="shared" si="2"/>
        <v>0</v>
      </c>
      <c r="E53" s="106">
        <f t="shared" si="3"/>
        <v>0</v>
      </c>
      <c r="F53" s="146">
        <f t="shared" si="4"/>
        <v>0</v>
      </c>
      <c r="G53" s="148"/>
      <c r="H53" s="148"/>
      <c r="I53" s="147"/>
      <c r="J53" s="144">
        <f t="shared" si="5"/>
        <v>0</v>
      </c>
      <c r="K53" s="148"/>
      <c r="L53" s="148"/>
      <c r="M53" s="150"/>
      <c r="N53" s="146">
        <f t="shared" si="6"/>
        <v>0</v>
      </c>
      <c r="O53" s="148"/>
      <c r="P53" s="150"/>
      <c r="Q53" s="148"/>
      <c r="R53" s="146">
        <f t="shared" si="7"/>
        <v>0</v>
      </c>
      <c r="S53" s="150"/>
      <c r="T53" s="148"/>
      <c r="U53" s="148"/>
      <c r="V53" s="146">
        <f t="shared" si="8"/>
        <v>0</v>
      </c>
      <c r="W53" s="148"/>
      <c r="X53" s="148"/>
      <c r="Y53" s="150"/>
      <c r="Z53" s="146">
        <f t="shared" si="9"/>
        <v>0</v>
      </c>
      <c r="AA53" s="148"/>
      <c r="AB53" s="150"/>
      <c r="AC53" s="148"/>
      <c r="AD53" s="146">
        <f t="shared" si="10"/>
        <v>0</v>
      </c>
      <c r="AE53" s="148"/>
      <c r="AF53" s="148"/>
      <c r="AG53" s="150"/>
      <c r="AH53" s="180">
        <f t="shared" si="11"/>
        <v>0</v>
      </c>
      <c r="AI53" s="148"/>
      <c r="AJ53" s="148"/>
      <c r="AK53" s="150"/>
      <c r="AL53" s="148"/>
      <c r="AM53" s="148"/>
      <c r="AN53" s="384"/>
      <c r="AO53" s="385"/>
      <c r="AP53" s="385"/>
      <c r="AQ53" s="385"/>
      <c r="AR53" s="385"/>
      <c r="AS53" s="385"/>
      <c r="AT53" s="386"/>
      <c r="AU53" s="384"/>
      <c r="AV53" s="385"/>
      <c r="AW53" s="385"/>
      <c r="AX53" s="385"/>
      <c r="AY53" s="385"/>
      <c r="AZ53" s="385"/>
      <c r="BA53" s="385"/>
      <c r="BB53" s="385"/>
      <c r="BC53" s="385"/>
      <c r="BD53" s="385"/>
      <c r="BE53" s="385"/>
      <c r="BF53" s="386"/>
    </row>
    <row r="54" spans="1:58" x14ac:dyDescent="0.25">
      <c r="A54" s="100" t="str">
        <f>'Input Volunteers'!A53</f>
        <v>Hong Liu</v>
      </c>
      <c r="B54" s="104">
        <f t="shared" si="1"/>
        <v>6</v>
      </c>
      <c r="C54" s="105">
        <f>G54+K54+O54+S54+W54+AA54+AE54</f>
        <v>4</v>
      </c>
      <c r="D54" s="106">
        <f>H54+L54+P54+T54+X54+AB54+AF54</f>
        <v>0</v>
      </c>
      <c r="E54" s="106">
        <f t="shared" si="3"/>
        <v>2</v>
      </c>
      <c r="F54" s="146">
        <f t="shared" si="4"/>
        <v>0</v>
      </c>
      <c r="G54" s="148"/>
      <c r="H54" s="148"/>
      <c r="I54" s="147"/>
      <c r="J54" s="144">
        <f t="shared" si="5"/>
        <v>3</v>
      </c>
      <c r="K54" s="148">
        <v>3</v>
      </c>
      <c r="L54" s="148"/>
      <c r="M54" s="150"/>
      <c r="N54" s="146">
        <f t="shared" si="6"/>
        <v>0</v>
      </c>
      <c r="O54" s="148"/>
      <c r="P54" s="150"/>
      <c r="Q54" s="148"/>
      <c r="R54" s="146">
        <f t="shared" si="7"/>
        <v>1</v>
      </c>
      <c r="S54" s="150">
        <v>1</v>
      </c>
      <c r="T54" s="148"/>
      <c r="U54" s="148"/>
      <c r="V54" s="146">
        <f t="shared" si="8"/>
        <v>2</v>
      </c>
      <c r="W54" s="148"/>
      <c r="X54" s="148"/>
      <c r="Y54" s="150">
        <v>2</v>
      </c>
      <c r="Z54" s="146">
        <f t="shared" si="9"/>
        <v>0</v>
      </c>
      <c r="AA54" s="148"/>
      <c r="AB54" s="150"/>
      <c r="AC54" s="148"/>
      <c r="AD54" s="146">
        <f t="shared" si="10"/>
        <v>0</v>
      </c>
      <c r="AE54" s="148"/>
      <c r="AF54" s="148"/>
      <c r="AG54" s="150"/>
      <c r="AH54" s="180">
        <f t="shared" si="11"/>
        <v>0</v>
      </c>
      <c r="AI54" s="148"/>
      <c r="AJ54" s="148"/>
      <c r="AK54" s="150"/>
      <c r="AL54" s="148"/>
      <c r="AM54" s="148"/>
      <c r="AN54" s="384"/>
      <c r="AO54" s="385"/>
      <c r="AP54" s="385"/>
      <c r="AQ54" s="385"/>
      <c r="AR54" s="385"/>
      <c r="AS54" s="385"/>
      <c r="AT54" s="386"/>
      <c r="AU54" s="384"/>
      <c r="AV54" s="385"/>
      <c r="AW54" s="385"/>
      <c r="AX54" s="385"/>
      <c r="AY54" s="385"/>
      <c r="AZ54" s="385"/>
      <c r="BA54" s="385"/>
      <c r="BB54" s="385"/>
      <c r="BC54" s="385"/>
      <c r="BD54" s="385"/>
      <c r="BE54" s="385"/>
      <c r="BF54" s="386"/>
    </row>
    <row r="55" spans="1:58" x14ac:dyDescent="0.25">
      <c r="A55" s="100" t="str">
        <f>'Input Volunteers'!A54</f>
        <v>Syeda Shakera</v>
      </c>
      <c r="B55" s="104">
        <f>C55+D55+E55</f>
        <v>12</v>
      </c>
      <c r="C55" s="105">
        <f>G55+K55+O55+S55+W55+AA55+AE55</f>
        <v>4</v>
      </c>
      <c r="D55" s="106">
        <f>H55+L55+P55+T55+X55+AB55+AF55</f>
        <v>1</v>
      </c>
      <c r="E55" s="106">
        <f t="shared" si="3"/>
        <v>7</v>
      </c>
      <c r="F55" s="146">
        <f t="shared" si="4"/>
        <v>1</v>
      </c>
      <c r="G55" s="148">
        <v>1</v>
      </c>
      <c r="H55" s="148"/>
      <c r="I55" s="147"/>
      <c r="J55" s="144">
        <f t="shared" si="5"/>
        <v>1</v>
      </c>
      <c r="K55" s="148">
        <v>1</v>
      </c>
      <c r="L55" s="148"/>
      <c r="M55" s="150"/>
      <c r="N55" s="146">
        <f t="shared" si="6"/>
        <v>0</v>
      </c>
      <c r="O55" s="148"/>
      <c r="P55" s="150"/>
      <c r="Q55" s="148"/>
      <c r="R55" s="146">
        <f t="shared" si="7"/>
        <v>2</v>
      </c>
      <c r="S55" s="150">
        <v>1</v>
      </c>
      <c r="T55" s="148"/>
      <c r="U55" s="148">
        <v>1</v>
      </c>
      <c r="V55" s="146">
        <f t="shared" si="8"/>
        <v>2</v>
      </c>
      <c r="W55" s="148"/>
      <c r="X55" s="148">
        <v>1</v>
      </c>
      <c r="Y55" s="150">
        <v>1</v>
      </c>
      <c r="Z55" s="146">
        <f t="shared" si="9"/>
        <v>0</v>
      </c>
      <c r="AA55" s="148"/>
      <c r="AB55" s="150"/>
      <c r="AC55" s="148"/>
      <c r="AD55" s="146">
        <f t="shared" si="10"/>
        <v>1</v>
      </c>
      <c r="AE55" s="148">
        <v>1</v>
      </c>
      <c r="AF55" s="148"/>
      <c r="AG55" s="150"/>
      <c r="AH55" s="180">
        <f t="shared" si="11"/>
        <v>5</v>
      </c>
      <c r="AI55" s="148">
        <v>4</v>
      </c>
      <c r="AJ55" s="148">
        <v>1</v>
      </c>
      <c r="AK55" s="150"/>
      <c r="AL55" s="148"/>
      <c r="AM55" s="148"/>
      <c r="AN55" s="384"/>
      <c r="AO55" s="385"/>
      <c r="AP55" s="385"/>
      <c r="AQ55" s="385"/>
      <c r="AR55" s="385"/>
      <c r="AS55" s="385"/>
      <c r="AT55" s="386"/>
      <c r="AU55" s="384"/>
      <c r="AV55" s="385"/>
      <c r="AW55" s="385"/>
      <c r="AX55" s="385"/>
      <c r="AY55" s="385"/>
      <c r="AZ55" s="385"/>
      <c r="BA55" s="385"/>
      <c r="BB55" s="385"/>
      <c r="BC55" s="385"/>
      <c r="BD55" s="385"/>
      <c r="BE55" s="385"/>
      <c r="BF55" s="386"/>
    </row>
    <row r="56" spans="1:58" x14ac:dyDescent="0.25">
      <c r="A56" s="100" t="str">
        <f>'Input Volunteers'!A55</f>
        <v>Syeda Tahmina Begum</v>
      </c>
      <c r="B56" s="104">
        <f t="shared" si="1"/>
        <v>0</v>
      </c>
      <c r="C56" s="105">
        <f t="shared" si="12"/>
        <v>0</v>
      </c>
      <c r="D56" s="106">
        <f t="shared" si="2"/>
        <v>0</v>
      </c>
      <c r="E56" s="106">
        <f t="shared" si="3"/>
        <v>0</v>
      </c>
      <c r="F56" s="146">
        <f t="shared" si="4"/>
        <v>0</v>
      </c>
      <c r="G56" s="148"/>
      <c r="H56" s="148"/>
      <c r="I56" s="147"/>
      <c r="J56" s="144">
        <f t="shared" si="5"/>
        <v>0</v>
      </c>
      <c r="K56" s="148"/>
      <c r="L56" s="148"/>
      <c r="M56" s="150"/>
      <c r="N56" s="146">
        <f t="shared" si="6"/>
        <v>0</v>
      </c>
      <c r="O56" s="148"/>
      <c r="P56" s="150"/>
      <c r="Q56" s="148"/>
      <c r="R56" s="146">
        <f t="shared" si="7"/>
        <v>0</v>
      </c>
      <c r="S56" s="150"/>
      <c r="T56" s="148"/>
      <c r="U56" s="148"/>
      <c r="V56" s="146">
        <f t="shared" si="8"/>
        <v>0</v>
      </c>
      <c r="W56" s="148"/>
      <c r="X56" s="148"/>
      <c r="Y56" s="150"/>
      <c r="Z56" s="146">
        <f t="shared" si="9"/>
        <v>0</v>
      </c>
      <c r="AA56" s="148"/>
      <c r="AB56" s="150"/>
      <c r="AC56" s="148"/>
      <c r="AD56" s="146">
        <f t="shared" si="10"/>
        <v>0</v>
      </c>
      <c r="AE56" s="148"/>
      <c r="AF56" s="148"/>
      <c r="AG56" s="150"/>
      <c r="AH56" s="180">
        <f t="shared" si="11"/>
        <v>0</v>
      </c>
      <c r="AI56" s="148"/>
      <c r="AJ56" s="148"/>
      <c r="AK56" s="150"/>
      <c r="AL56" s="148"/>
      <c r="AM56" s="148"/>
      <c r="AN56" s="384"/>
      <c r="AO56" s="385"/>
      <c r="AP56" s="385"/>
      <c r="AQ56" s="385"/>
      <c r="AR56" s="385"/>
      <c r="AS56" s="385"/>
      <c r="AT56" s="386"/>
      <c r="AU56" s="384"/>
      <c r="AV56" s="385"/>
      <c r="AW56" s="385"/>
      <c r="AX56" s="385"/>
      <c r="AY56" s="385"/>
      <c r="AZ56" s="385"/>
      <c r="BA56" s="385"/>
      <c r="BB56" s="385"/>
      <c r="BC56" s="385"/>
      <c r="BD56" s="385"/>
      <c r="BE56" s="385"/>
      <c r="BF56" s="386"/>
    </row>
    <row r="57" spans="1:58" x14ac:dyDescent="0.25">
      <c r="A57" s="100" t="str">
        <f>'Input Volunteers'!A56</f>
        <v>Fahmida Begum</v>
      </c>
      <c r="B57" s="104">
        <f t="shared" si="1"/>
        <v>0</v>
      </c>
      <c r="C57" s="105">
        <f t="shared" si="12"/>
        <v>0</v>
      </c>
      <c r="D57" s="106">
        <f t="shared" si="2"/>
        <v>0</v>
      </c>
      <c r="E57" s="106">
        <f t="shared" si="3"/>
        <v>0</v>
      </c>
      <c r="F57" s="146">
        <f t="shared" si="4"/>
        <v>0</v>
      </c>
      <c r="G57" s="148"/>
      <c r="H57" s="148"/>
      <c r="I57" s="147"/>
      <c r="J57" s="144">
        <f t="shared" si="5"/>
        <v>0</v>
      </c>
      <c r="K57" s="148"/>
      <c r="L57" s="148"/>
      <c r="M57" s="150"/>
      <c r="N57" s="146">
        <f t="shared" si="6"/>
        <v>0</v>
      </c>
      <c r="O57" s="148"/>
      <c r="P57" s="150"/>
      <c r="Q57" s="148"/>
      <c r="R57" s="146">
        <f t="shared" si="7"/>
        <v>0</v>
      </c>
      <c r="S57" s="150"/>
      <c r="T57" s="148"/>
      <c r="U57" s="148"/>
      <c r="V57" s="146">
        <f t="shared" si="8"/>
        <v>0</v>
      </c>
      <c r="W57" s="148"/>
      <c r="X57" s="148"/>
      <c r="Y57" s="150"/>
      <c r="Z57" s="146">
        <f t="shared" si="9"/>
        <v>0</v>
      </c>
      <c r="AA57" s="148"/>
      <c r="AB57" s="150"/>
      <c r="AC57" s="148"/>
      <c r="AD57" s="146">
        <f t="shared" si="10"/>
        <v>0</v>
      </c>
      <c r="AE57" s="148"/>
      <c r="AF57" s="148"/>
      <c r="AG57" s="150"/>
      <c r="AH57" s="180">
        <f t="shared" si="11"/>
        <v>0</v>
      </c>
      <c r="AI57" s="148"/>
      <c r="AJ57" s="148"/>
      <c r="AK57" s="150"/>
      <c r="AL57" s="148"/>
      <c r="AM57" s="148"/>
      <c r="AN57" s="384"/>
      <c r="AO57" s="385"/>
      <c r="AP57" s="385"/>
      <c r="AQ57" s="385"/>
      <c r="AR57" s="385"/>
      <c r="AS57" s="385"/>
      <c r="AT57" s="386"/>
      <c r="AU57" s="384"/>
      <c r="AV57" s="385"/>
      <c r="AW57" s="385"/>
      <c r="AX57" s="385"/>
      <c r="AY57" s="385"/>
      <c r="AZ57" s="385"/>
      <c r="BA57" s="385"/>
      <c r="BB57" s="385"/>
      <c r="BC57" s="385"/>
      <c r="BD57" s="385"/>
      <c r="BE57" s="385"/>
      <c r="BF57" s="386"/>
    </row>
    <row r="58" spans="1:58" x14ac:dyDescent="0.25">
      <c r="A58" s="100" t="str">
        <f>'Input Volunteers'!A57</f>
        <v>Shapla Begum</v>
      </c>
      <c r="B58" s="104">
        <f t="shared" si="1"/>
        <v>0</v>
      </c>
      <c r="C58" s="105">
        <f t="shared" si="12"/>
        <v>0</v>
      </c>
      <c r="D58" s="106">
        <f t="shared" si="2"/>
        <v>0</v>
      </c>
      <c r="E58" s="106">
        <f t="shared" si="3"/>
        <v>0</v>
      </c>
      <c r="F58" s="146">
        <f t="shared" si="4"/>
        <v>0</v>
      </c>
      <c r="G58" s="148"/>
      <c r="H58" s="148"/>
      <c r="I58" s="147"/>
      <c r="J58" s="144">
        <f t="shared" si="5"/>
        <v>0</v>
      </c>
      <c r="K58" s="148"/>
      <c r="L58" s="148"/>
      <c r="M58" s="150"/>
      <c r="N58" s="146">
        <f t="shared" si="6"/>
        <v>0</v>
      </c>
      <c r="O58" s="148"/>
      <c r="P58" s="150"/>
      <c r="Q58" s="148"/>
      <c r="R58" s="146">
        <f t="shared" si="7"/>
        <v>0</v>
      </c>
      <c r="S58" s="150"/>
      <c r="T58" s="148"/>
      <c r="U58" s="148"/>
      <c r="V58" s="146">
        <f t="shared" si="8"/>
        <v>0</v>
      </c>
      <c r="W58" s="148"/>
      <c r="X58" s="148"/>
      <c r="Y58" s="150"/>
      <c r="Z58" s="146">
        <f t="shared" si="9"/>
        <v>0</v>
      </c>
      <c r="AA58" s="148"/>
      <c r="AB58" s="150"/>
      <c r="AC58" s="148"/>
      <c r="AD58" s="146">
        <f t="shared" si="10"/>
        <v>0</v>
      </c>
      <c r="AE58" s="148"/>
      <c r="AF58" s="148"/>
      <c r="AG58" s="150"/>
      <c r="AH58" s="180">
        <f t="shared" si="11"/>
        <v>0</v>
      </c>
      <c r="AI58" s="148"/>
      <c r="AJ58" s="148"/>
      <c r="AK58" s="150"/>
      <c r="AL58" s="148"/>
      <c r="AM58" s="148"/>
      <c r="AN58" s="384"/>
      <c r="AO58" s="385"/>
      <c r="AP58" s="385"/>
      <c r="AQ58" s="385"/>
      <c r="AR58" s="385"/>
      <c r="AS58" s="385"/>
      <c r="AT58" s="386"/>
      <c r="AU58" s="384"/>
      <c r="AV58" s="385"/>
      <c r="AW58" s="385"/>
      <c r="AX58" s="385"/>
      <c r="AY58" s="385"/>
      <c r="AZ58" s="385"/>
      <c r="BA58" s="385"/>
      <c r="BB58" s="385"/>
      <c r="BC58" s="385"/>
      <c r="BD58" s="385"/>
      <c r="BE58" s="385"/>
      <c r="BF58" s="386"/>
    </row>
    <row r="59" spans="1:58" x14ac:dyDescent="0.25">
      <c r="A59" s="100" t="str">
        <f>'Input Volunteers'!A58</f>
        <v>Yan Rong Chen</v>
      </c>
      <c r="B59" s="104">
        <f t="shared" si="1"/>
        <v>0</v>
      </c>
      <c r="C59" s="105">
        <f t="shared" si="12"/>
        <v>0</v>
      </c>
      <c r="D59" s="106">
        <f t="shared" si="2"/>
        <v>0</v>
      </c>
      <c r="E59" s="106">
        <f t="shared" si="3"/>
        <v>0</v>
      </c>
      <c r="F59" s="146">
        <f t="shared" si="4"/>
        <v>0</v>
      </c>
      <c r="G59" s="148"/>
      <c r="H59" s="148"/>
      <c r="I59" s="147"/>
      <c r="J59" s="144">
        <f t="shared" si="5"/>
        <v>0</v>
      </c>
      <c r="K59" s="148"/>
      <c r="L59" s="148"/>
      <c r="M59" s="150"/>
      <c r="N59" s="146">
        <f t="shared" si="6"/>
        <v>0</v>
      </c>
      <c r="O59" s="148"/>
      <c r="P59" s="150"/>
      <c r="Q59" s="148"/>
      <c r="R59" s="146">
        <f t="shared" si="7"/>
        <v>0</v>
      </c>
      <c r="S59" s="150"/>
      <c r="T59" s="148"/>
      <c r="U59" s="148"/>
      <c r="V59" s="146">
        <f t="shared" si="8"/>
        <v>0</v>
      </c>
      <c r="W59" s="148"/>
      <c r="X59" s="148"/>
      <c r="Y59" s="150"/>
      <c r="Z59" s="146">
        <f t="shared" si="9"/>
        <v>0</v>
      </c>
      <c r="AA59" s="148"/>
      <c r="AB59" s="150"/>
      <c r="AC59" s="148"/>
      <c r="AD59" s="146">
        <f t="shared" si="10"/>
        <v>0</v>
      </c>
      <c r="AE59" s="148"/>
      <c r="AF59" s="148"/>
      <c r="AG59" s="150"/>
      <c r="AH59" s="180">
        <f t="shared" si="11"/>
        <v>0</v>
      </c>
      <c r="AI59" s="148"/>
      <c r="AJ59" s="148"/>
      <c r="AK59" s="150"/>
      <c r="AL59" s="148"/>
      <c r="AM59" s="148"/>
      <c r="AN59" s="384"/>
      <c r="AO59" s="385"/>
      <c r="AP59" s="385"/>
      <c r="AQ59" s="385"/>
      <c r="AR59" s="385"/>
      <c r="AS59" s="385"/>
      <c r="AT59" s="386"/>
      <c r="AU59" s="384"/>
      <c r="AV59" s="385"/>
      <c r="AW59" s="385"/>
      <c r="AX59" s="385"/>
      <c r="AY59" s="385"/>
      <c r="AZ59" s="385"/>
      <c r="BA59" s="385"/>
      <c r="BB59" s="385"/>
      <c r="BC59" s="385"/>
      <c r="BD59" s="385"/>
      <c r="BE59" s="385"/>
      <c r="BF59" s="386"/>
    </row>
    <row r="60" spans="1:58" x14ac:dyDescent="0.25">
      <c r="A60" s="100" t="str">
        <f>'Input Volunteers'!A59</f>
        <v>Tavan Huseein</v>
      </c>
      <c r="B60" s="104">
        <f t="shared" si="1"/>
        <v>0</v>
      </c>
      <c r="C60" s="105">
        <f t="shared" si="12"/>
        <v>0</v>
      </c>
      <c r="D60" s="106">
        <f t="shared" si="2"/>
        <v>0</v>
      </c>
      <c r="E60" s="106">
        <f t="shared" si="3"/>
        <v>0</v>
      </c>
      <c r="F60" s="146">
        <f t="shared" si="4"/>
        <v>0</v>
      </c>
      <c r="G60" s="148"/>
      <c r="H60" s="148"/>
      <c r="I60" s="147"/>
      <c r="J60" s="144">
        <f t="shared" si="5"/>
        <v>0</v>
      </c>
      <c r="K60" s="148"/>
      <c r="L60" s="148"/>
      <c r="M60" s="150"/>
      <c r="N60" s="146">
        <f t="shared" si="6"/>
        <v>0</v>
      </c>
      <c r="O60" s="148"/>
      <c r="P60" s="150"/>
      <c r="Q60" s="148"/>
      <c r="R60" s="146">
        <f t="shared" si="7"/>
        <v>0</v>
      </c>
      <c r="S60" s="150"/>
      <c r="T60" s="148"/>
      <c r="U60" s="148"/>
      <c r="V60" s="146">
        <f t="shared" si="8"/>
        <v>0</v>
      </c>
      <c r="W60" s="148"/>
      <c r="X60" s="148"/>
      <c r="Y60" s="150"/>
      <c r="Z60" s="146">
        <f t="shared" si="9"/>
        <v>0</v>
      </c>
      <c r="AA60" s="148"/>
      <c r="AB60" s="150"/>
      <c r="AC60" s="148"/>
      <c r="AD60" s="146">
        <f t="shared" si="10"/>
        <v>0</v>
      </c>
      <c r="AE60" s="148"/>
      <c r="AF60" s="148"/>
      <c r="AG60" s="150"/>
      <c r="AH60" s="180">
        <f t="shared" si="11"/>
        <v>0</v>
      </c>
      <c r="AI60" s="148"/>
      <c r="AJ60" s="148"/>
      <c r="AK60" s="150"/>
      <c r="AL60" s="148"/>
      <c r="AM60" s="148"/>
      <c r="AN60" s="384"/>
      <c r="AO60" s="385"/>
      <c r="AP60" s="385"/>
      <c r="AQ60" s="385"/>
      <c r="AR60" s="385"/>
      <c r="AS60" s="385"/>
      <c r="AT60" s="386"/>
      <c r="AU60" s="384"/>
      <c r="AV60" s="385"/>
      <c r="AW60" s="385"/>
      <c r="AX60" s="385"/>
      <c r="AY60" s="385"/>
      <c r="AZ60" s="385"/>
      <c r="BA60" s="385"/>
      <c r="BB60" s="385"/>
      <c r="BC60" s="385"/>
      <c r="BD60" s="385"/>
      <c r="BE60" s="385"/>
      <c r="BF60" s="386"/>
    </row>
    <row r="61" spans="1:58" x14ac:dyDescent="0.25">
      <c r="A61" s="100" t="str">
        <f>'Input Volunteers'!A60</f>
        <v>Kavita Rawat</v>
      </c>
      <c r="B61" s="104">
        <f t="shared" si="1"/>
        <v>0</v>
      </c>
      <c r="C61" s="105">
        <f t="shared" si="12"/>
        <v>0</v>
      </c>
      <c r="D61" s="106">
        <f t="shared" si="2"/>
        <v>0</v>
      </c>
      <c r="E61" s="106">
        <f t="shared" si="3"/>
        <v>0</v>
      </c>
      <c r="F61" s="146">
        <f t="shared" si="4"/>
        <v>0</v>
      </c>
      <c r="G61" s="148"/>
      <c r="H61" s="148"/>
      <c r="I61" s="147"/>
      <c r="J61" s="144">
        <f t="shared" si="5"/>
        <v>0</v>
      </c>
      <c r="K61" s="148"/>
      <c r="L61" s="148"/>
      <c r="M61" s="150"/>
      <c r="N61" s="146">
        <f t="shared" si="6"/>
        <v>0</v>
      </c>
      <c r="O61" s="148"/>
      <c r="P61" s="150"/>
      <c r="Q61" s="148"/>
      <c r="R61" s="146">
        <f t="shared" si="7"/>
        <v>0</v>
      </c>
      <c r="S61" s="150"/>
      <c r="T61" s="148"/>
      <c r="U61" s="148"/>
      <c r="V61" s="146">
        <f t="shared" si="8"/>
        <v>0</v>
      </c>
      <c r="W61" s="148"/>
      <c r="X61" s="148"/>
      <c r="Y61" s="150"/>
      <c r="Z61" s="146">
        <f t="shared" si="9"/>
        <v>0</v>
      </c>
      <c r="AA61" s="148"/>
      <c r="AB61" s="150"/>
      <c r="AC61" s="148"/>
      <c r="AD61" s="146">
        <f t="shared" si="10"/>
        <v>0</v>
      </c>
      <c r="AE61" s="148"/>
      <c r="AF61" s="148"/>
      <c r="AG61" s="150"/>
      <c r="AH61" s="180">
        <f t="shared" si="11"/>
        <v>0</v>
      </c>
      <c r="AI61" s="148"/>
      <c r="AJ61" s="148"/>
      <c r="AK61" s="150"/>
      <c r="AL61" s="148"/>
      <c r="AM61" s="148"/>
      <c r="AN61" s="384"/>
      <c r="AO61" s="385"/>
      <c r="AP61" s="385"/>
      <c r="AQ61" s="385"/>
      <c r="AR61" s="385"/>
      <c r="AS61" s="385"/>
      <c r="AT61" s="386"/>
      <c r="AU61" s="384"/>
      <c r="AV61" s="385"/>
      <c r="AW61" s="385"/>
      <c r="AX61" s="385"/>
      <c r="AY61" s="385"/>
      <c r="AZ61" s="385"/>
      <c r="BA61" s="385"/>
      <c r="BB61" s="385"/>
      <c r="BC61" s="385"/>
      <c r="BD61" s="385"/>
      <c r="BE61" s="385"/>
      <c r="BF61" s="386"/>
    </row>
    <row r="62" spans="1:58" x14ac:dyDescent="0.25">
      <c r="A62" s="100" t="str">
        <f>'Input Volunteers'!A61</f>
        <v>Suma Chowdhury</v>
      </c>
      <c r="B62" s="104">
        <f t="shared" si="1"/>
        <v>0</v>
      </c>
      <c r="C62" s="105">
        <f t="shared" si="12"/>
        <v>0</v>
      </c>
      <c r="D62" s="106">
        <f t="shared" si="2"/>
        <v>0</v>
      </c>
      <c r="E62" s="106">
        <f t="shared" si="3"/>
        <v>0</v>
      </c>
      <c r="F62" s="146">
        <f t="shared" si="4"/>
        <v>0</v>
      </c>
      <c r="G62" s="148"/>
      <c r="H62" s="148"/>
      <c r="I62" s="147"/>
      <c r="J62" s="144">
        <f t="shared" si="5"/>
        <v>0</v>
      </c>
      <c r="K62" s="148"/>
      <c r="L62" s="148"/>
      <c r="M62" s="150"/>
      <c r="N62" s="146">
        <f t="shared" si="6"/>
        <v>0</v>
      </c>
      <c r="O62" s="148"/>
      <c r="P62" s="150"/>
      <c r="Q62" s="148"/>
      <c r="R62" s="146">
        <f t="shared" si="7"/>
        <v>0</v>
      </c>
      <c r="S62" s="150"/>
      <c r="T62" s="148"/>
      <c r="U62" s="148"/>
      <c r="V62" s="146">
        <f t="shared" si="8"/>
        <v>0</v>
      </c>
      <c r="W62" s="148"/>
      <c r="X62" s="148"/>
      <c r="Y62" s="150"/>
      <c r="Z62" s="146">
        <f t="shared" si="9"/>
        <v>0</v>
      </c>
      <c r="AA62" s="148"/>
      <c r="AB62" s="150"/>
      <c r="AC62" s="148"/>
      <c r="AD62" s="146">
        <f t="shared" si="10"/>
        <v>0</v>
      </c>
      <c r="AE62" s="148"/>
      <c r="AF62" s="148"/>
      <c r="AG62" s="150"/>
      <c r="AH62" s="180">
        <f t="shared" si="11"/>
        <v>0</v>
      </c>
      <c r="AI62" s="148"/>
      <c r="AJ62" s="148"/>
      <c r="AK62" s="150"/>
      <c r="AL62" s="148"/>
      <c r="AM62" s="148"/>
      <c r="AN62" s="384"/>
      <c r="AO62" s="385"/>
      <c r="AP62" s="385"/>
      <c r="AQ62" s="385"/>
      <c r="AR62" s="385"/>
      <c r="AS62" s="385"/>
      <c r="AT62" s="386"/>
      <c r="AU62" s="384"/>
      <c r="AV62" s="385"/>
      <c r="AW62" s="385"/>
      <c r="AX62" s="385"/>
      <c r="AY62" s="385"/>
      <c r="AZ62" s="385"/>
      <c r="BA62" s="385"/>
      <c r="BB62" s="385"/>
      <c r="BC62" s="385"/>
      <c r="BD62" s="385"/>
      <c r="BE62" s="385"/>
      <c r="BF62" s="386"/>
    </row>
    <row r="63" spans="1:58" x14ac:dyDescent="0.25">
      <c r="A63" s="100" t="str">
        <f>'Input Volunteers'!A62</f>
        <v>Elizabeth Oriao</v>
      </c>
      <c r="B63" s="104">
        <f t="shared" si="1"/>
        <v>6</v>
      </c>
      <c r="C63" s="105">
        <f t="shared" si="12"/>
        <v>0</v>
      </c>
      <c r="D63" s="106">
        <f t="shared" si="2"/>
        <v>3</v>
      </c>
      <c r="E63" s="106">
        <f t="shared" si="3"/>
        <v>3</v>
      </c>
      <c r="F63" s="146">
        <f t="shared" si="4"/>
        <v>0</v>
      </c>
      <c r="G63" s="148"/>
      <c r="H63" s="148"/>
      <c r="I63" s="147"/>
      <c r="J63" s="144">
        <f t="shared" si="5"/>
        <v>1</v>
      </c>
      <c r="K63" s="148"/>
      <c r="L63" s="148"/>
      <c r="M63" s="150">
        <v>1</v>
      </c>
      <c r="N63" s="146">
        <f t="shared" si="6"/>
        <v>0</v>
      </c>
      <c r="O63" s="148"/>
      <c r="P63" s="150"/>
      <c r="Q63" s="148"/>
      <c r="R63" s="146">
        <f t="shared" si="7"/>
        <v>4</v>
      </c>
      <c r="S63" s="150"/>
      <c r="T63" s="148">
        <v>2</v>
      </c>
      <c r="U63" s="148">
        <v>2</v>
      </c>
      <c r="V63" s="146">
        <f t="shared" si="8"/>
        <v>1</v>
      </c>
      <c r="W63" s="148"/>
      <c r="X63" s="148">
        <v>1</v>
      </c>
      <c r="Y63" s="150"/>
      <c r="Z63" s="146">
        <f t="shared" si="9"/>
        <v>0</v>
      </c>
      <c r="AA63" s="148"/>
      <c r="AB63" s="150"/>
      <c r="AC63" s="148"/>
      <c r="AD63" s="146">
        <f t="shared" si="10"/>
        <v>0</v>
      </c>
      <c r="AE63" s="148"/>
      <c r="AF63" s="148"/>
      <c r="AG63" s="150"/>
      <c r="AH63" s="180">
        <f t="shared" si="11"/>
        <v>0</v>
      </c>
      <c r="AI63" s="148"/>
      <c r="AJ63" s="148"/>
      <c r="AK63" s="150"/>
      <c r="AL63" s="148"/>
      <c r="AM63" s="148"/>
      <c r="AN63" s="384"/>
      <c r="AO63" s="385"/>
      <c r="AP63" s="385"/>
      <c r="AQ63" s="385"/>
      <c r="AR63" s="385"/>
      <c r="AS63" s="385"/>
      <c r="AT63" s="386"/>
      <c r="AU63" s="384"/>
      <c r="AV63" s="385"/>
      <c r="AW63" s="385"/>
      <c r="AX63" s="385"/>
      <c r="AY63" s="385"/>
      <c r="AZ63" s="385"/>
      <c r="BA63" s="385"/>
      <c r="BB63" s="385"/>
      <c r="BC63" s="385"/>
      <c r="BD63" s="385"/>
      <c r="BE63" s="385"/>
      <c r="BF63" s="386"/>
    </row>
    <row r="64" spans="1:58" x14ac:dyDescent="0.25">
      <c r="A64" s="100" t="str">
        <f>'Input Volunteers'!A63</f>
        <v>Archana Battalu</v>
      </c>
      <c r="B64" s="104">
        <f t="shared" ref="B64:B123" si="13">C64+D64+E64</f>
        <v>11</v>
      </c>
      <c r="C64" s="105">
        <f t="shared" ref="C64:C123" si="14">G64+K64+O64+S64+W64+AA64+AE64</f>
        <v>0</v>
      </c>
      <c r="D64" s="106">
        <f t="shared" ref="D64:D123" si="15">H64+L64+P64+T64+X64+AB64+AF64</f>
        <v>2</v>
      </c>
      <c r="E64" s="106">
        <f t="shared" ref="E64:E124" si="16">I64+M64+Q64+U64+Y64+AC64+AG64+AI64+AJ64+AK64+AL64+AM64</f>
        <v>9</v>
      </c>
      <c r="F64" s="146">
        <f t="shared" ref="F64:F123" si="17">G64+H64+I64</f>
        <v>0</v>
      </c>
      <c r="G64" s="148"/>
      <c r="H64" s="148"/>
      <c r="I64" s="147"/>
      <c r="J64" s="144">
        <f t="shared" ref="J64:J123" si="18">K64+L64+M64</f>
        <v>1</v>
      </c>
      <c r="K64" s="148"/>
      <c r="L64" s="148">
        <v>1</v>
      </c>
      <c r="M64" s="150"/>
      <c r="N64" s="146">
        <f t="shared" ref="N64:N123" si="19">O64+P64+Q64</f>
        <v>2</v>
      </c>
      <c r="O64" s="148"/>
      <c r="P64" s="150"/>
      <c r="Q64" s="148">
        <v>2</v>
      </c>
      <c r="R64" s="146">
        <f t="shared" ref="R64:R123" si="20">S64+T64+U64</f>
        <v>4</v>
      </c>
      <c r="S64" s="150"/>
      <c r="T64" s="148">
        <v>1</v>
      </c>
      <c r="U64" s="148">
        <v>3</v>
      </c>
      <c r="V64" s="146">
        <f t="shared" ref="V64:V123" si="21">W64+X64+Y64</f>
        <v>0</v>
      </c>
      <c r="W64" s="148"/>
      <c r="X64" s="148"/>
      <c r="Y64" s="150"/>
      <c r="Z64" s="146">
        <f t="shared" ref="Z64:Z123" si="22">AA64+AB64+AC64</f>
        <v>0</v>
      </c>
      <c r="AA64" s="148"/>
      <c r="AB64" s="150"/>
      <c r="AC64" s="148"/>
      <c r="AD64" s="146">
        <f t="shared" ref="AD64:AD123" si="23">AE64+AF64+AG64</f>
        <v>1</v>
      </c>
      <c r="AE64" s="148"/>
      <c r="AF64" s="148"/>
      <c r="AG64" s="150">
        <v>1</v>
      </c>
      <c r="AH64" s="180">
        <f t="shared" ref="AH64:AH124" si="24">AI64+AJ64+AK64+AL64+AM64</f>
        <v>3</v>
      </c>
      <c r="AI64" s="148">
        <v>3</v>
      </c>
      <c r="AJ64" s="148"/>
      <c r="AK64" s="150"/>
      <c r="AL64" s="148"/>
      <c r="AM64" s="148"/>
      <c r="AN64" s="384"/>
      <c r="AO64" s="385"/>
      <c r="AP64" s="385"/>
      <c r="AQ64" s="385"/>
      <c r="AR64" s="385"/>
      <c r="AS64" s="385"/>
      <c r="AT64" s="386"/>
      <c r="AU64" s="384"/>
      <c r="AV64" s="385"/>
      <c r="AW64" s="385"/>
      <c r="AX64" s="385"/>
      <c r="AY64" s="385"/>
      <c r="AZ64" s="385"/>
      <c r="BA64" s="385"/>
      <c r="BB64" s="385"/>
      <c r="BC64" s="385"/>
      <c r="BD64" s="385"/>
      <c r="BE64" s="385"/>
      <c r="BF64" s="386"/>
    </row>
    <row r="65" spans="1:58" x14ac:dyDescent="0.25">
      <c r="A65" s="100" t="str">
        <f>'Input Volunteers'!A64</f>
        <v>Fahmida Ruloi -Khanon</v>
      </c>
      <c r="B65" s="104">
        <f t="shared" si="13"/>
        <v>0</v>
      </c>
      <c r="C65" s="105">
        <f t="shared" si="14"/>
        <v>0</v>
      </c>
      <c r="D65" s="106">
        <f t="shared" si="15"/>
        <v>0</v>
      </c>
      <c r="E65" s="106">
        <f t="shared" si="16"/>
        <v>0</v>
      </c>
      <c r="F65" s="146">
        <f t="shared" si="17"/>
        <v>0</v>
      </c>
      <c r="G65" s="148"/>
      <c r="H65" s="148"/>
      <c r="I65" s="147"/>
      <c r="J65" s="144">
        <f t="shared" si="18"/>
        <v>0</v>
      </c>
      <c r="K65" s="148"/>
      <c r="L65" s="148"/>
      <c r="M65" s="150"/>
      <c r="N65" s="146">
        <f t="shared" si="19"/>
        <v>0</v>
      </c>
      <c r="O65" s="148"/>
      <c r="P65" s="150"/>
      <c r="Q65" s="148"/>
      <c r="R65" s="146">
        <f t="shared" si="20"/>
        <v>0</v>
      </c>
      <c r="S65" s="150"/>
      <c r="T65" s="148"/>
      <c r="U65" s="148"/>
      <c r="V65" s="146">
        <f t="shared" si="21"/>
        <v>0</v>
      </c>
      <c r="W65" s="148"/>
      <c r="X65" s="148"/>
      <c r="Y65" s="150"/>
      <c r="Z65" s="146">
        <f t="shared" si="22"/>
        <v>0</v>
      </c>
      <c r="AA65" s="148"/>
      <c r="AB65" s="150"/>
      <c r="AC65" s="148"/>
      <c r="AD65" s="146">
        <f t="shared" si="23"/>
        <v>0</v>
      </c>
      <c r="AE65" s="148"/>
      <c r="AF65" s="148"/>
      <c r="AG65" s="150"/>
      <c r="AH65" s="180">
        <f t="shared" si="24"/>
        <v>0</v>
      </c>
      <c r="AI65" s="148"/>
      <c r="AJ65" s="148"/>
      <c r="AK65" s="150"/>
      <c r="AL65" s="148"/>
      <c r="AM65" s="148"/>
      <c r="AN65" s="384"/>
      <c r="AO65" s="385"/>
      <c r="AP65" s="385"/>
      <c r="AQ65" s="385"/>
      <c r="AR65" s="385"/>
      <c r="AS65" s="385"/>
      <c r="AT65" s="386"/>
      <c r="AU65" s="384"/>
      <c r="AV65" s="385"/>
      <c r="AW65" s="385"/>
      <c r="AX65" s="385"/>
      <c r="AY65" s="385"/>
      <c r="AZ65" s="385"/>
      <c r="BA65" s="385"/>
      <c r="BB65" s="385"/>
      <c r="BC65" s="385"/>
      <c r="BD65" s="385"/>
      <c r="BE65" s="385"/>
      <c r="BF65" s="386"/>
    </row>
    <row r="66" spans="1:58" x14ac:dyDescent="0.25">
      <c r="A66" s="100" t="str">
        <f>'Input Volunteers'!A65</f>
        <v>Somaia Mohamed</v>
      </c>
      <c r="B66" s="104">
        <f t="shared" si="13"/>
        <v>0</v>
      </c>
      <c r="C66" s="105">
        <f t="shared" si="14"/>
        <v>0</v>
      </c>
      <c r="D66" s="106">
        <f t="shared" si="15"/>
        <v>0</v>
      </c>
      <c r="E66" s="106">
        <f t="shared" si="16"/>
        <v>0</v>
      </c>
      <c r="F66" s="146">
        <f t="shared" si="17"/>
        <v>0</v>
      </c>
      <c r="G66" s="148"/>
      <c r="H66" s="148"/>
      <c r="I66" s="147"/>
      <c r="J66" s="144">
        <f t="shared" si="18"/>
        <v>0</v>
      </c>
      <c r="K66" s="148"/>
      <c r="L66" s="148"/>
      <c r="M66" s="150"/>
      <c r="N66" s="146">
        <f t="shared" si="19"/>
        <v>0</v>
      </c>
      <c r="O66" s="148"/>
      <c r="P66" s="150"/>
      <c r="Q66" s="148"/>
      <c r="R66" s="146">
        <f t="shared" si="20"/>
        <v>0</v>
      </c>
      <c r="S66" s="150"/>
      <c r="T66" s="148"/>
      <c r="U66" s="148"/>
      <c r="V66" s="146">
        <f t="shared" si="21"/>
        <v>0</v>
      </c>
      <c r="W66" s="148"/>
      <c r="X66" s="148"/>
      <c r="Y66" s="150"/>
      <c r="Z66" s="146">
        <f t="shared" si="22"/>
        <v>0</v>
      </c>
      <c r="AA66" s="148"/>
      <c r="AB66" s="150"/>
      <c r="AC66" s="148"/>
      <c r="AD66" s="146">
        <f t="shared" si="23"/>
        <v>0</v>
      </c>
      <c r="AE66" s="148"/>
      <c r="AF66" s="148"/>
      <c r="AG66" s="150"/>
      <c r="AH66" s="180">
        <f t="shared" si="24"/>
        <v>0</v>
      </c>
      <c r="AI66" s="148"/>
      <c r="AJ66" s="148"/>
      <c r="AK66" s="150"/>
      <c r="AL66" s="148"/>
      <c r="AM66" s="148"/>
      <c r="AN66" s="384"/>
      <c r="AO66" s="385"/>
      <c r="AP66" s="385"/>
      <c r="AQ66" s="385"/>
      <c r="AR66" s="385"/>
      <c r="AS66" s="385"/>
      <c r="AT66" s="386"/>
      <c r="AU66" s="384"/>
      <c r="AV66" s="385"/>
      <c r="AW66" s="385"/>
      <c r="AX66" s="385"/>
      <c r="AY66" s="385"/>
      <c r="AZ66" s="385"/>
      <c r="BA66" s="385"/>
      <c r="BB66" s="385"/>
      <c r="BC66" s="385"/>
      <c r="BD66" s="385"/>
      <c r="BE66" s="385"/>
      <c r="BF66" s="386"/>
    </row>
    <row r="67" spans="1:58" x14ac:dyDescent="0.25">
      <c r="A67" s="100" t="str">
        <f>'Input Volunteers'!A66</f>
        <v>Hannat Al-Hanai</v>
      </c>
      <c r="B67" s="104">
        <f t="shared" si="13"/>
        <v>30</v>
      </c>
      <c r="C67" s="105">
        <f t="shared" si="14"/>
        <v>11</v>
      </c>
      <c r="D67" s="106">
        <f t="shared" si="15"/>
        <v>10</v>
      </c>
      <c r="E67" s="106">
        <f t="shared" si="16"/>
        <v>9</v>
      </c>
      <c r="F67" s="146">
        <f t="shared" si="17"/>
        <v>6</v>
      </c>
      <c r="G67" s="148">
        <v>3</v>
      </c>
      <c r="H67" s="148"/>
      <c r="I67" s="147">
        <v>3</v>
      </c>
      <c r="J67" s="144">
        <f t="shared" si="18"/>
        <v>2</v>
      </c>
      <c r="K67" s="148"/>
      <c r="L67" s="148">
        <v>1</v>
      </c>
      <c r="M67" s="150">
        <v>1</v>
      </c>
      <c r="N67" s="146">
        <f t="shared" si="19"/>
        <v>0</v>
      </c>
      <c r="O67" s="148"/>
      <c r="P67" s="150"/>
      <c r="Q67" s="148"/>
      <c r="R67" s="146">
        <f t="shared" si="20"/>
        <v>12</v>
      </c>
      <c r="S67" s="150">
        <v>2</v>
      </c>
      <c r="T67" s="148">
        <v>9</v>
      </c>
      <c r="U67" s="148">
        <v>1</v>
      </c>
      <c r="V67" s="146">
        <f t="shared" si="21"/>
        <v>6</v>
      </c>
      <c r="W67" s="148">
        <v>4</v>
      </c>
      <c r="X67" s="148"/>
      <c r="Y67" s="150">
        <v>2</v>
      </c>
      <c r="Z67" s="146">
        <f t="shared" si="22"/>
        <v>2</v>
      </c>
      <c r="AA67" s="148">
        <v>2</v>
      </c>
      <c r="AB67" s="150"/>
      <c r="AC67" s="148"/>
      <c r="AD67" s="146">
        <f t="shared" si="23"/>
        <v>1</v>
      </c>
      <c r="AE67" s="148"/>
      <c r="AF67" s="148"/>
      <c r="AG67" s="150">
        <v>1</v>
      </c>
      <c r="AH67" s="180">
        <f t="shared" si="24"/>
        <v>1</v>
      </c>
      <c r="AI67" s="148">
        <v>1</v>
      </c>
      <c r="AJ67" s="148"/>
      <c r="AK67" s="150"/>
      <c r="AL67" s="148"/>
      <c r="AM67" s="148"/>
      <c r="AN67" s="384"/>
      <c r="AO67" s="385"/>
      <c r="AP67" s="385"/>
      <c r="AQ67" s="385"/>
      <c r="AR67" s="385"/>
      <c r="AS67" s="385"/>
      <c r="AT67" s="386"/>
      <c r="AU67" s="384"/>
      <c r="AV67" s="385"/>
      <c r="AW67" s="385"/>
      <c r="AX67" s="385"/>
      <c r="AY67" s="385"/>
      <c r="AZ67" s="385"/>
      <c r="BA67" s="385"/>
      <c r="BB67" s="385"/>
      <c r="BC67" s="385"/>
      <c r="BD67" s="385"/>
      <c r="BE67" s="385"/>
      <c r="BF67" s="386"/>
    </row>
    <row r="68" spans="1:58" x14ac:dyDescent="0.25">
      <c r="A68" s="100" t="str">
        <f>'Input Volunteers'!A67</f>
        <v>Farhana Akter</v>
      </c>
      <c r="B68" s="104">
        <f t="shared" si="13"/>
        <v>0</v>
      </c>
      <c r="C68" s="105">
        <f t="shared" si="14"/>
        <v>0</v>
      </c>
      <c r="D68" s="106">
        <f t="shared" si="15"/>
        <v>0</v>
      </c>
      <c r="E68" s="106">
        <f t="shared" si="16"/>
        <v>0</v>
      </c>
      <c r="F68" s="146">
        <f t="shared" si="17"/>
        <v>0</v>
      </c>
      <c r="G68" s="148"/>
      <c r="H68" s="148"/>
      <c r="I68" s="147"/>
      <c r="J68" s="144">
        <f t="shared" si="18"/>
        <v>0</v>
      </c>
      <c r="K68" s="148"/>
      <c r="L68" s="148"/>
      <c r="M68" s="150"/>
      <c r="N68" s="146">
        <f t="shared" si="19"/>
        <v>0</v>
      </c>
      <c r="O68" s="148"/>
      <c r="P68" s="150"/>
      <c r="Q68" s="148"/>
      <c r="R68" s="146">
        <f t="shared" si="20"/>
        <v>0</v>
      </c>
      <c r="S68" s="150"/>
      <c r="T68" s="148"/>
      <c r="U68" s="148"/>
      <c r="V68" s="146">
        <f t="shared" si="21"/>
        <v>0</v>
      </c>
      <c r="W68" s="148"/>
      <c r="X68" s="148"/>
      <c r="Y68" s="150"/>
      <c r="Z68" s="146">
        <f t="shared" si="22"/>
        <v>0</v>
      </c>
      <c r="AA68" s="148"/>
      <c r="AB68" s="150"/>
      <c r="AC68" s="148"/>
      <c r="AD68" s="146">
        <f t="shared" si="23"/>
        <v>0</v>
      </c>
      <c r="AE68" s="148"/>
      <c r="AF68" s="148"/>
      <c r="AG68" s="150"/>
      <c r="AH68" s="180">
        <f t="shared" si="24"/>
        <v>0</v>
      </c>
      <c r="AI68" s="148"/>
      <c r="AJ68" s="148"/>
      <c r="AK68" s="150"/>
      <c r="AL68" s="148"/>
      <c r="AM68" s="148"/>
      <c r="AN68" s="384"/>
      <c r="AO68" s="385"/>
      <c r="AP68" s="385"/>
      <c r="AQ68" s="385"/>
      <c r="AR68" s="385"/>
      <c r="AS68" s="385"/>
      <c r="AT68" s="386"/>
      <c r="AU68" s="384"/>
      <c r="AV68" s="385"/>
      <c r="AW68" s="385"/>
      <c r="AX68" s="385"/>
      <c r="AY68" s="385"/>
      <c r="AZ68" s="385"/>
      <c r="BA68" s="385"/>
      <c r="BB68" s="385"/>
      <c r="BC68" s="385"/>
      <c r="BD68" s="385"/>
      <c r="BE68" s="385"/>
      <c r="BF68" s="386"/>
    </row>
    <row r="69" spans="1:58" x14ac:dyDescent="0.25">
      <c r="A69" s="100" t="str">
        <f>'Input Volunteers'!A68</f>
        <v>Abeet Nour</v>
      </c>
      <c r="B69" s="104">
        <f t="shared" si="13"/>
        <v>0</v>
      </c>
      <c r="C69" s="105">
        <f t="shared" si="14"/>
        <v>0</v>
      </c>
      <c r="D69" s="106">
        <f t="shared" si="15"/>
        <v>0</v>
      </c>
      <c r="E69" s="106">
        <f t="shared" si="16"/>
        <v>0</v>
      </c>
      <c r="F69" s="146">
        <f t="shared" si="17"/>
        <v>0</v>
      </c>
      <c r="G69" s="148"/>
      <c r="H69" s="148"/>
      <c r="I69" s="147"/>
      <c r="J69" s="144">
        <f t="shared" si="18"/>
        <v>0</v>
      </c>
      <c r="K69" s="148"/>
      <c r="L69" s="148"/>
      <c r="M69" s="150"/>
      <c r="N69" s="146">
        <f t="shared" si="19"/>
        <v>0</v>
      </c>
      <c r="O69" s="148"/>
      <c r="P69" s="150"/>
      <c r="Q69" s="148"/>
      <c r="R69" s="146">
        <f t="shared" si="20"/>
        <v>0</v>
      </c>
      <c r="S69" s="150"/>
      <c r="T69" s="148"/>
      <c r="U69" s="148"/>
      <c r="V69" s="146">
        <f t="shared" si="21"/>
        <v>0</v>
      </c>
      <c r="W69" s="148"/>
      <c r="X69" s="148"/>
      <c r="Y69" s="150"/>
      <c r="Z69" s="146">
        <f t="shared" si="22"/>
        <v>0</v>
      </c>
      <c r="AA69" s="148"/>
      <c r="AB69" s="150"/>
      <c r="AC69" s="148"/>
      <c r="AD69" s="146">
        <f t="shared" si="23"/>
        <v>0</v>
      </c>
      <c r="AE69" s="148"/>
      <c r="AF69" s="148"/>
      <c r="AG69" s="150"/>
      <c r="AH69" s="180">
        <f t="shared" si="24"/>
        <v>0</v>
      </c>
      <c r="AI69" s="148"/>
      <c r="AJ69" s="148"/>
      <c r="AK69" s="150"/>
      <c r="AL69" s="148"/>
      <c r="AM69" s="148"/>
      <c r="AN69" s="384"/>
      <c r="AO69" s="385"/>
      <c r="AP69" s="385"/>
      <c r="AQ69" s="385"/>
      <c r="AR69" s="385"/>
      <c r="AS69" s="385"/>
      <c r="AT69" s="386"/>
      <c r="AU69" s="384"/>
      <c r="AV69" s="385"/>
      <c r="AW69" s="385"/>
      <c r="AX69" s="385"/>
      <c r="AY69" s="385"/>
      <c r="AZ69" s="385"/>
      <c r="BA69" s="385"/>
      <c r="BB69" s="385"/>
      <c r="BC69" s="385"/>
      <c r="BD69" s="385"/>
      <c r="BE69" s="385"/>
      <c r="BF69" s="386"/>
    </row>
    <row r="70" spans="1:58" x14ac:dyDescent="0.25">
      <c r="A70" s="100" t="str">
        <f>'Input Volunteers'!A69</f>
        <v>Prachi Joshi</v>
      </c>
      <c r="B70" s="104">
        <f t="shared" si="13"/>
        <v>30</v>
      </c>
      <c r="C70" s="105">
        <f t="shared" si="14"/>
        <v>12</v>
      </c>
      <c r="D70" s="106">
        <f t="shared" si="15"/>
        <v>12</v>
      </c>
      <c r="E70" s="106">
        <f t="shared" si="16"/>
        <v>6</v>
      </c>
      <c r="F70" s="146">
        <f t="shared" si="17"/>
        <v>1</v>
      </c>
      <c r="G70" s="148">
        <v>1</v>
      </c>
      <c r="H70" s="148"/>
      <c r="I70" s="147"/>
      <c r="J70" s="144">
        <f t="shared" si="18"/>
        <v>0</v>
      </c>
      <c r="K70" s="148"/>
      <c r="L70" s="148"/>
      <c r="M70" s="150"/>
      <c r="N70" s="146">
        <f t="shared" si="19"/>
        <v>1</v>
      </c>
      <c r="O70" s="148"/>
      <c r="P70" s="150"/>
      <c r="Q70" s="148">
        <v>1</v>
      </c>
      <c r="R70" s="146">
        <f t="shared" si="20"/>
        <v>22</v>
      </c>
      <c r="S70" s="150">
        <v>6</v>
      </c>
      <c r="T70" s="148">
        <v>12</v>
      </c>
      <c r="U70" s="148">
        <v>4</v>
      </c>
      <c r="V70" s="146">
        <f t="shared" si="21"/>
        <v>6</v>
      </c>
      <c r="W70" s="148">
        <v>5</v>
      </c>
      <c r="X70" s="148"/>
      <c r="Y70" s="150">
        <v>1</v>
      </c>
      <c r="Z70" s="146">
        <f t="shared" si="22"/>
        <v>0</v>
      </c>
      <c r="AA70" s="148"/>
      <c r="AB70" s="150"/>
      <c r="AC70" s="148"/>
      <c r="AD70" s="146">
        <f t="shared" si="23"/>
        <v>0</v>
      </c>
      <c r="AE70" s="148"/>
      <c r="AF70" s="148"/>
      <c r="AG70" s="150"/>
      <c r="AH70" s="180">
        <f t="shared" si="24"/>
        <v>0</v>
      </c>
      <c r="AI70" s="148"/>
      <c r="AJ70" s="148"/>
      <c r="AK70" s="150"/>
      <c r="AL70" s="148"/>
      <c r="AM70" s="148"/>
      <c r="AN70" s="384"/>
      <c r="AO70" s="385"/>
      <c r="AP70" s="385"/>
      <c r="AQ70" s="385"/>
      <c r="AR70" s="385"/>
      <c r="AS70" s="385"/>
      <c r="AT70" s="386"/>
      <c r="AU70" s="384"/>
      <c r="AV70" s="385"/>
      <c r="AW70" s="385"/>
      <c r="AX70" s="385"/>
      <c r="AY70" s="385"/>
      <c r="AZ70" s="385"/>
      <c r="BA70" s="385"/>
      <c r="BB70" s="385"/>
      <c r="BC70" s="385"/>
      <c r="BD70" s="385"/>
      <c r="BE70" s="385"/>
      <c r="BF70" s="386"/>
    </row>
    <row r="71" spans="1:58" x14ac:dyDescent="0.25">
      <c r="A71" s="100" t="str">
        <f>'Input Volunteers'!A70</f>
        <v>Aradhana Dhing</v>
      </c>
      <c r="B71" s="104">
        <f t="shared" si="13"/>
        <v>0</v>
      </c>
      <c r="C71" s="105">
        <f t="shared" si="14"/>
        <v>0</v>
      </c>
      <c r="D71" s="106">
        <f t="shared" si="15"/>
        <v>0</v>
      </c>
      <c r="E71" s="106">
        <f t="shared" si="16"/>
        <v>0</v>
      </c>
      <c r="F71" s="146">
        <f t="shared" si="17"/>
        <v>0</v>
      </c>
      <c r="G71" s="148"/>
      <c r="H71" s="148"/>
      <c r="I71" s="147"/>
      <c r="J71" s="144">
        <f t="shared" si="18"/>
        <v>0</v>
      </c>
      <c r="K71" s="148"/>
      <c r="L71" s="148"/>
      <c r="M71" s="150"/>
      <c r="N71" s="146">
        <f t="shared" si="19"/>
        <v>0</v>
      </c>
      <c r="O71" s="148"/>
      <c r="P71" s="150"/>
      <c r="Q71" s="148"/>
      <c r="R71" s="146">
        <f t="shared" si="20"/>
        <v>0</v>
      </c>
      <c r="S71" s="150"/>
      <c r="T71" s="148"/>
      <c r="U71" s="148"/>
      <c r="V71" s="146">
        <f t="shared" si="21"/>
        <v>0</v>
      </c>
      <c r="W71" s="148"/>
      <c r="X71" s="148"/>
      <c r="Y71" s="150"/>
      <c r="Z71" s="146">
        <f t="shared" si="22"/>
        <v>0</v>
      </c>
      <c r="AA71" s="148"/>
      <c r="AB71" s="150"/>
      <c r="AC71" s="148"/>
      <c r="AD71" s="146">
        <f t="shared" si="23"/>
        <v>0</v>
      </c>
      <c r="AE71" s="148"/>
      <c r="AF71" s="148"/>
      <c r="AG71" s="150"/>
      <c r="AH71" s="180">
        <f t="shared" si="24"/>
        <v>0</v>
      </c>
      <c r="AI71" s="148"/>
      <c r="AJ71" s="148"/>
      <c r="AK71" s="150"/>
      <c r="AL71" s="148"/>
      <c r="AM71" s="148"/>
      <c r="AN71" s="384"/>
      <c r="AO71" s="385"/>
      <c r="AP71" s="385"/>
      <c r="AQ71" s="385"/>
      <c r="AR71" s="385"/>
      <c r="AS71" s="385"/>
      <c r="AT71" s="386"/>
      <c r="AU71" s="384"/>
      <c r="AV71" s="385"/>
      <c r="AW71" s="385"/>
      <c r="AX71" s="385"/>
      <c r="AY71" s="385"/>
      <c r="AZ71" s="385"/>
      <c r="BA71" s="385"/>
      <c r="BB71" s="385"/>
      <c r="BC71" s="385"/>
      <c r="BD71" s="385"/>
      <c r="BE71" s="385"/>
      <c r="BF71" s="386"/>
    </row>
    <row r="72" spans="1:58" x14ac:dyDescent="0.25">
      <c r="A72" s="100" t="str">
        <f>'Input Volunteers'!A71</f>
        <v>Mossamat Ashrafia Khatun</v>
      </c>
      <c r="B72" s="104">
        <f t="shared" si="13"/>
        <v>0</v>
      </c>
      <c r="C72" s="105">
        <f t="shared" si="14"/>
        <v>0</v>
      </c>
      <c r="D72" s="106">
        <f t="shared" si="15"/>
        <v>0</v>
      </c>
      <c r="E72" s="106">
        <f t="shared" si="16"/>
        <v>0</v>
      </c>
      <c r="F72" s="146">
        <f t="shared" si="17"/>
        <v>0</v>
      </c>
      <c r="G72" s="148"/>
      <c r="H72" s="148"/>
      <c r="I72" s="147"/>
      <c r="J72" s="144">
        <f t="shared" si="18"/>
        <v>0</v>
      </c>
      <c r="K72" s="148"/>
      <c r="L72" s="148"/>
      <c r="M72" s="150"/>
      <c r="N72" s="146">
        <f t="shared" si="19"/>
        <v>0</v>
      </c>
      <c r="O72" s="148"/>
      <c r="P72" s="150"/>
      <c r="Q72" s="148"/>
      <c r="R72" s="146">
        <f t="shared" si="20"/>
        <v>0</v>
      </c>
      <c r="S72" s="150"/>
      <c r="T72" s="148"/>
      <c r="U72" s="148"/>
      <c r="V72" s="146">
        <f t="shared" si="21"/>
        <v>0</v>
      </c>
      <c r="W72" s="148"/>
      <c r="X72" s="148"/>
      <c r="Y72" s="150"/>
      <c r="Z72" s="146">
        <f t="shared" si="22"/>
        <v>0</v>
      </c>
      <c r="AA72" s="148"/>
      <c r="AB72" s="150"/>
      <c r="AC72" s="148"/>
      <c r="AD72" s="146">
        <f t="shared" si="23"/>
        <v>0</v>
      </c>
      <c r="AE72" s="148"/>
      <c r="AF72" s="148"/>
      <c r="AG72" s="150"/>
      <c r="AH72" s="180">
        <f t="shared" si="24"/>
        <v>0</v>
      </c>
      <c r="AI72" s="148"/>
      <c r="AJ72" s="148"/>
      <c r="AK72" s="150"/>
      <c r="AL72" s="148"/>
      <c r="AM72" s="148"/>
      <c r="AN72" s="384"/>
      <c r="AO72" s="385"/>
      <c r="AP72" s="385"/>
      <c r="AQ72" s="385"/>
      <c r="AR72" s="385"/>
      <c r="AS72" s="385"/>
      <c r="AT72" s="386"/>
      <c r="AU72" s="384"/>
      <c r="AV72" s="385"/>
      <c r="AW72" s="385"/>
      <c r="AX72" s="385"/>
      <c r="AY72" s="385"/>
      <c r="AZ72" s="385"/>
      <c r="BA72" s="385"/>
      <c r="BB72" s="385"/>
      <c r="BC72" s="385"/>
      <c r="BD72" s="385"/>
      <c r="BE72" s="385"/>
      <c r="BF72" s="386"/>
    </row>
    <row r="73" spans="1:58" x14ac:dyDescent="0.25">
      <c r="A73" s="100" t="str">
        <f>'Input Volunteers'!A72</f>
        <v>Shahanara Begum</v>
      </c>
      <c r="B73" s="104">
        <f t="shared" si="13"/>
        <v>0</v>
      </c>
      <c r="C73" s="105">
        <f t="shared" si="14"/>
        <v>0</v>
      </c>
      <c r="D73" s="106">
        <f t="shared" si="15"/>
        <v>0</v>
      </c>
      <c r="E73" s="106">
        <f t="shared" si="16"/>
        <v>0</v>
      </c>
      <c r="F73" s="146">
        <f t="shared" si="17"/>
        <v>0</v>
      </c>
      <c r="G73" s="148"/>
      <c r="H73" s="148"/>
      <c r="I73" s="147"/>
      <c r="J73" s="144">
        <f t="shared" si="18"/>
        <v>0</v>
      </c>
      <c r="K73" s="148"/>
      <c r="L73" s="148"/>
      <c r="M73" s="150"/>
      <c r="N73" s="146">
        <f t="shared" si="19"/>
        <v>0</v>
      </c>
      <c r="O73" s="148"/>
      <c r="P73" s="150"/>
      <c r="Q73" s="148"/>
      <c r="R73" s="146">
        <f t="shared" si="20"/>
        <v>0</v>
      </c>
      <c r="S73" s="150"/>
      <c r="T73" s="148"/>
      <c r="U73" s="148"/>
      <c r="V73" s="146">
        <f t="shared" si="21"/>
        <v>0</v>
      </c>
      <c r="W73" s="148"/>
      <c r="X73" s="148"/>
      <c r="Y73" s="150"/>
      <c r="Z73" s="146">
        <f t="shared" si="22"/>
        <v>0</v>
      </c>
      <c r="AA73" s="148"/>
      <c r="AB73" s="150"/>
      <c r="AC73" s="148"/>
      <c r="AD73" s="146">
        <f t="shared" si="23"/>
        <v>0</v>
      </c>
      <c r="AE73" s="148"/>
      <c r="AF73" s="148"/>
      <c r="AG73" s="150"/>
      <c r="AH73" s="180">
        <f t="shared" si="24"/>
        <v>0</v>
      </c>
      <c r="AI73" s="148"/>
      <c r="AJ73" s="148"/>
      <c r="AK73" s="150"/>
      <c r="AL73" s="148"/>
      <c r="AM73" s="148"/>
      <c r="AN73" s="384"/>
      <c r="AO73" s="385"/>
      <c r="AP73" s="385"/>
      <c r="AQ73" s="385"/>
      <c r="AR73" s="385"/>
      <c r="AS73" s="385"/>
      <c r="AT73" s="386"/>
      <c r="AU73" s="384"/>
      <c r="AV73" s="385"/>
      <c r="AW73" s="385"/>
      <c r="AX73" s="385"/>
      <c r="AY73" s="385"/>
      <c r="AZ73" s="385"/>
      <c r="BA73" s="385"/>
      <c r="BB73" s="385"/>
      <c r="BC73" s="385"/>
      <c r="BD73" s="385"/>
      <c r="BE73" s="385"/>
      <c r="BF73" s="386"/>
    </row>
    <row r="74" spans="1:58" x14ac:dyDescent="0.25">
      <c r="A74" s="100" t="str">
        <f>'Input Volunteers'!A73</f>
        <v>Lin Nuai Maizin -Linda</v>
      </c>
      <c r="B74" s="104">
        <f t="shared" si="13"/>
        <v>0</v>
      </c>
      <c r="C74" s="105">
        <f t="shared" si="14"/>
        <v>0</v>
      </c>
      <c r="D74" s="106">
        <f t="shared" si="15"/>
        <v>0</v>
      </c>
      <c r="E74" s="106">
        <f t="shared" si="16"/>
        <v>0</v>
      </c>
      <c r="F74" s="146">
        <f t="shared" si="17"/>
        <v>0</v>
      </c>
      <c r="G74" s="148"/>
      <c r="H74" s="148"/>
      <c r="I74" s="147"/>
      <c r="J74" s="144">
        <f t="shared" si="18"/>
        <v>0</v>
      </c>
      <c r="K74" s="148"/>
      <c r="L74" s="148"/>
      <c r="M74" s="150"/>
      <c r="N74" s="146">
        <f t="shared" si="19"/>
        <v>0</v>
      </c>
      <c r="O74" s="148"/>
      <c r="P74" s="150"/>
      <c r="Q74" s="148"/>
      <c r="R74" s="146">
        <f t="shared" si="20"/>
        <v>0</v>
      </c>
      <c r="S74" s="150"/>
      <c r="T74" s="148"/>
      <c r="U74" s="148"/>
      <c r="V74" s="146">
        <f t="shared" si="21"/>
        <v>0</v>
      </c>
      <c r="W74" s="148"/>
      <c r="X74" s="148"/>
      <c r="Y74" s="150"/>
      <c r="Z74" s="146">
        <f t="shared" si="22"/>
        <v>0</v>
      </c>
      <c r="AA74" s="148"/>
      <c r="AB74" s="150"/>
      <c r="AC74" s="148"/>
      <c r="AD74" s="146">
        <f t="shared" si="23"/>
        <v>0</v>
      </c>
      <c r="AE74" s="148"/>
      <c r="AF74" s="148"/>
      <c r="AG74" s="150"/>
      <c r="AH74" s="180">
        <f t="shared" si="24"/>
        <v>0</v>
      </c>
      <c r="AI74" s="148"/>
      <c r="AJ74" s="148"/>
      <c r="AK74" s="150"/>
      <c r="AL74" s="148"/>
      <c r="AM74" s="148"/>
      <c r="AN74" s="384"/>
      <c r="AO74" s="385"/>
      <c r="AP74" s="385"/>
      <c r="AQ74" s="385"/>
      <c r="AR74" s="385"/>
      <c r="AS74" s="385"/>
      <c r="AT74" s="386"/>
      <c r="AU74" s="384"/>
      <c r="AV74" s="385"/>
      <c r="AW74" s="385"/>
      <c r="AX74" s="385"/>
      <c r="AY74" s="385"/>
      <c r="AZ74" s="385"/>
      <c r="BA74" s="385"/>
      <c r="BB74" s="385"/>
      <c r="BC74" s="385"/>
      <c r="BD74" s="385"/>
      <c r="BE74" s="385"/>
      <c r="BF74" s="386"/>
    </row>
    <row r="75" spans="1:58" x14ac:dyDescent="0.25">
      <c r="A75" s="100" t="str">
        <f>'Input Volunteers'!A74</f>
        <v>Fahmida Khatun Bhuiyan</v>
      </c>
      <c r="B75" s="104">
        <f t="shared" si="13"/>
        <v>0</v>
      </c>
      <c r="C75" s="105">
        <f t="shared" si="14"/>
        <v>0</v>
      </c>
      <c r="D75" s="106">
        <f t="shared" si="15"/>
        <v>0</v>
      </c>
      <c r="E75" s="106">
        <f t="shared" si="16"/>
        <v>0</v>
      </c>
      <c r="F75" s="146">
        <f t="shared" si="17"/>
        <v>0</v>
      </c>
      <c r="G75" s="148"/>
      <c r="H75" s="148"/>
      <c r="I75" s="147"/>
      <c r="J75" s="144">
        <f t="shared" si="18"/>
        <v>0</v>
      </c>
      <c r="K75" s="148"/>
      <c r="L75" s="148"/>
      <c r="M75" s="150"/>
      <c r="N75" s="146">
        <f t="shared" si="19"/>
        <v>0</v>
      </c>
      <c r="O75" s="148"/>
      <c r="P75" s="150"/>
      <c r="Q75" s="148"/>
      <c r="R75" s="146">
        <f t="shared" si="20"/>
        <v>0</v>
      </c>
      <c r="S75" s="150"/>
      <c r="T75" s="148"/>
      <c r="U75" s="148"/>
      <c r="V75" s="146">
        <f t="shared" si="21"/>
        <v>0</v>
      </c>
      <c r="W75" s="148"/>
      <c r="X75" s="148"/>
      <c r="Y75" s="150"/>
      <c r="Z75" s="146">
        <f t="shared" si="22"/>
        <v>0</v>
      </c>
      <c r="AA75" s="148"/>
      <c r="AB75" s="150"/>
      <c r="AC75" s="148"/>
      <c r="AD75" s="146">
        <f t="shared" si="23"/>
        <v>0</v>
      </c>
      <c r="AE75" s="148"/>
      <c r="AF75" s="148"/>
      <c r="AG75" s="150"/>
      <c r="AH75" s="180">
        <f t="shared" si="24"/>
        <v>0</v>
      </c>
      <c r="AI75" s="148"/>
      <c r="AJ75" s="148"/>
      <c r="AK75" s="150"/>
      <c r="AL75" s="148"/>
      <c r="AM75" s="148"/>
      <c r="AN75" s="384"/>
      <c r="AO75" s="385"/>
      <c r="AP75" s="385"/>
      <c r="AQ75" s="385"/>
      <c r="AR75" s="385"/>
      <c r="AS75" s="385"/>
      <c r="AT75" s="386"/>
      <c r="AU75" s="384"/>
      <c r="AV75" s="385"/>
      <c r="AW75" s="385"/>
      <c r="AX75" s="385"/>
      <c r="AY75" s="385"/>
      <c r="AZ75" s="385"/>
      <c r="BA75" s="385"/>
      <c r="BB75" s="385"/>
      <c r="BC75" s="385"/>
      <c r="BD75" s="385"/>
      <c r="BE75" s="385"/>
      <c r="BF75" s="386"/>
    </row>
    <row r="76" spans="1:58" x14ac:dyDescent="0.25">
      <c r="A76" s="100" t="str">
        <f>'Input Volunteers'!A75</f>
        <v>Kaka Mer Parez Shwani -Awat</v>
      </c>
      <c r="B76" s="104">
        <f t="shared" si="13"/>
        <v>0</v>
      </c>
      <c r="C76" s="105">
        <f t="shared" si="14"/>
        <v>0</v>
      </c>
      <c r="D76" s="106">
        <f t="shared" si="15"/>
        <v>0</v>
      </c>
      <c r="E76" s="106">
        <f t="shared" si="16"/>
        <v>0</v>
      </c>
      <c r="F76" s="146">
        <f t="shared" si="17"/>
        <v>0</v>
      </c>
      <c r="G76" s="148"/>
      <c r="H76" s="148"/>
      <c r="I76" s="147"/>
      <c r="J76" s="144">
        <f t="shared" si="18"/>
        <v>0</v>
      </c>
      <c r="K76" s="148"/>
      <c r="L76" s="148"/>
      <c r="M76" s="150"/>
      <c r="N76" s="146">
        <f t="shared" si="19"/>
        <v>0</v>
      </c>
      <c r="O76" s="148"/>
      <c r="P76" s="150"/>
      <c r="Q76" s="148"/>
      <c r="R76" s="146">
        <f t="shared" si="20"/>
        <v>0</v>
      </c>
      <c r="S76" s="150"/>
      <c r="T76" s="148"/>
      <c r="U76" s="148"/>
      <c r="V76" s="146">
        <f t="shared" si="21"/>
        <v>0</v>
      </c>
      <c r="W76" s="148"/>
      <c r="X76" s="148"/>
      <c r="Y76" s="150"/>
      <c r="Z76" s="146">
        <f t="shared" si="22"/>
        <v>0</v>
      </c>
      <c r="AA76" s="148"/>
      <c r="AB76" s="150"/>
      <c r="AC76" s="148"/>
      <c r="AD76" s="146">
        <f t="shared" si="23"/>
        <v>0</v>
      </c>
      <c r="AE76" s="148"/>
      <c r="AF76" s="148"/>
      <c r="AG76" s="150"/>
      <c r="AH76" s="180">
        <f t="shared" si="24"/>
        <v>0</v>
      </c>
      <c r="AI76" s="148"/>
      <c r="AJ76" s="148"/>
      <c r="AK76" s="150"/>
      <c r="AL76" s="148"/>
      <c r="AM76" s="148"/>
      <c r="AN76" s="384"/>
      <c r="AO76" s="385"/>
      <c r="AP76" s="385"/>
      <c r="AQ76" s="385"/>
      <c r="AR76" s="385"/>
      <c r="AS76" s="385"/>
      <c r="AT76" s="386"/>
      <c r="AU76" s="384"/>
      <c r="AV76" s="385"/>
      <c r="AW76" s="385"/>
      <c r="AX76" s="385"/>
      <c r="AY76" s="385"/>
      <c r="AZ76" s="385"/>
      <c r="BA76" s="385"/>
      <c r="BB76" s="385"/>
      <c r="BC76" s="385"/>
      <c r="BD76" s="385"/>
      <c r="BE76" s="385"/>
      <c r="BF76" s="386"/>
    </row>
    <row r="77" spans="1:58" x14ac:dyDescent="0.25">
      <c r="A77" s="100" t="str">
        <f>'Input Volunteers'!A76</f>
        <v>Shamima Rahman</v>
      </c>
      <c r="B77" s="104">
        <f t="shared" si="13"/>
        <v>0</v>
      </c>
      <c r="C77" s="105">
        <f t="shared" si="14"/>
        <v>0</v>
      </c>
      <c r="D77" s="106">
        <f t="shared" si="15"/>
        <v>0</v>
      </c>
      <c r="E77" s="106">
        <f t="shared" si="16"/>
        <v>0</v>
      </c>
      <c r="F77" s="146">
        <f t="shared" si="17"/>
        <v>0</v>
      </c>
      <c r="G77" s="148"/>
      <c r="H77" s="148"/>
      <c r="I77" s="147"/>
      <c r="J77" s="144">
        <f t="shared" si="18"/>
        <v>0</v>
      </c>
      <c r="K77" s="148"/>
      <c r="L77" s="148"/>
      <c r="M77" s="150"/>
      <c r="N77" s="146">
        <f t="shared" si="19"/>
        <v>0</v>
      </c>
      <c r="O77" s="148"/>
      <c r="P77" s="150"/>
      <c r="Q77" s="148"/>
      <c r="R77" s="146">
        <f t="shared" si="20"/>
        <v>0</v>
      </c>
      <c r="S77" s="150"/>
      <c r="T77" s="148"/>
      <c r="U77" s="148"/>
      <c r="V77" s="146">
        <f t="shared" si="21"/>
        <v>0</v>
      </c>
      <c r="W77" s="148"/>
      <c r="X77" s="148"/>
      <c r="Y77" s="150"/>
      <c r="Z77" s="146">
        <f t="shared" si="22"/>
        <v>0</v>
      </c>
      <c r="AA77" s="148"/>
      <c r="AB77" s="150"/>
      <c r="AC77" s="148"/>
      <c r="AD77" s="146">
        <f t="shared" si="23"/>
        <v>0</v>
      </c>
      <c r="AE77" s="148"/>
      <c r="AF77" s="148"/>
      <c r="AG77" s="150"/>
      <c r="AH77" s="180">
        <f t="shared" si="24"/>
        <v>0</v>
      </c>
      <c r="AI77" s="148"/>
      <c r="AJ77" s="148"/>
      <c r="AK77" s="150"/>
      <c r="AL77" s="148"/>
      <c r="AM77" s="148"/>
      <c r="AN77" s="384"/>
      <c r="AO77" s="385"/>
      <c r="AP77" s="385"/>
      <c r="AQ77" s="385"/>
      <c r="AR77" s="385"/>
      <c r="AS77" s="385"/>
      <c r="AT77" s="386"/>
      <c r="AU77" s="384"/>
      <c r="AV77" s="385"/>
      <c r="AW77" s="385"/>
      <c r="AX77" s="385"/>
      <c r="AY77" s="385"/>
      <c r="AZ77" s="385"/>
      <c r="BA77" s="385"/>
      <c r="BB77" s="385"/>
      <c r="BC77" s="385"/>
      <c r="BD77" s="385"/>
      <c r="BE77" s="385"/>
      <c r="BF77" s="386"/>
    </row>
    <row r="78" spans="1:58" x14ac:dyDescent="0.25">
      <c r="A78" s="100" t="str">
        <f>'Input Volunteers'!A77</f>
        <v>Nushrath Jahan</v>
      </c>
      <c r="B78" s="104">
        <f t="shared" si="13"/>
        <v>0</v>
      </c>
      <c r="C78" s="105">
        <f t="shared" si="14"/>
        <v>0</v>
      </c>
      <c r="D78" s="106">
        <f t="shared" si="15"/>
        <v>0</v>
      </c>
      <c r="E78" s="106">
        <f t="shared" si="16"/>
        <v>0</v>
      </c>
      <c r="F78" s="146">
        <f t="shared" si="17"/>
        <v>0</v>
      </c>
      <c r="G78" s="148"/>
      <c r="H78" s="148"/>
      <c r="I78" s="147"/>
      <c r="J78" s="144">
        <f t="shared" si="18"/>
        <v>0</v>
      </c>
      <c r="K78" s="148"/>
      <c r="L78" s="148"/>
      <c r="M78" s="150"/>
      <c r="N78" s="146">
        <f t="shared" si="19"/>
        <v>0</v>
      </c>
      <c r="O78" s="148"/>
      <c r="P78" s="150"/>
      <c r="Q78" s="148"/>
      <c r="R78" s="146">
        <f t="shared" si="20"/>
        <v>0</v>
      </c>
      <c r="S78" s="150"/>
      <c r="T78" s="148"/>
      <c r="U78" s="148"/>
      <c r="V78" s="146">
        <f t="shared" si="21"/>
        <v>0</v>
      </c>
      <c r="W78" s="148"/>
      <c r="X78" s="148"/>
      <c r="Y78" s="150"/>
      <c r="Z78" s="146">
        <f t="shared" si="22"/>
        <v>0</v>
      </c>
      <c r="AA78" s="148"/>
      <c r="AB78" s="150"/>
      <c r="AC78" s="148"/>
      <c r="AD78" s="146">
        <f t="shared" si="23"/>
        <v>0</v>
      </c>
      <c r="AE78" s="148"/>
      <c r="AF78" s="148"/>
      <c r="AG78" s="150"/>
      <c r="AH78" s="180">
        <f t="shared" si="24"/>
        <v>0</v>
      </c>
      <c r="AI78" s="148"/>
      <c r="AJ78" s="148"/>
      <c r="AK78" s="150"/>
      <c r="AL78" s="148"/>
      <c r="AM78" s="148"/>
      <c r="AN78" s="384"/>
      <c r="AO78" s="385"/>
      <c r="AP78" s="385"/>
      <c r="AQ78" s="385"/>
      <c r="AR78" s="385"/>
      <c r="AS78" s="385"/>
      <c r="AT78" s="386"/>
      <c r="AU78" s="384"/>
      <c r="AV78" s="385"/>
      <c r="AW78" s="385"/>
      <c r="AX78" s="385"/>
      <c r="AY78" s="385"/>
      <c r="AZ78" s="385"/>
      <c r="BA78" s="385"/>
      <c r="BB78" s="385"/>
      <c r="BC78" s="385"/>
      <c r="BD78" s="385"/>
      <c r="BE78" s="385"/>
      <c r="BF78" s="386"/>
    </row>
    <row r="79" spans="1:58" x14ac:dyDescent="0.25">
      <c r="A79" s="100" t="str">
        <f>'Input Volunteers'!A78</f>
        <v>Lovely Aktar - Nasinu</v>
      </c>
      <c r="B79" s="104">
        <f t="shared" si="13"/>
        <v>0</v>
      </c>
      <c r="C79" s="105">
        <f t="shared" si="14"/>
        <v>0</v>
      </c>
      <c r="D79" s="106">
        <f t="shared" si="15"/>
        <v>0</v>
      </c>
      <c r="E79" s="106">
        <f t="shared" si="16"/>
        <v>0</v>
      </c>
      <c r="F79" s="146">
        <f t="shared" si="17"/>
        <v>0</v>
      </c>
      <c r="G79" s="148"/>
      <c r="H79" s="148"/>
      <c r="I79" s="147"/>
      <c r="J79" s="144">
        <f t="shared" si="18"/>
        <v>0</v>
      </c>
      <c r="K79" s="148"/>
      <c r="L79" s="148"/>
      <c r="M79" s="150"/>
      <c r="N79" s="146">
        <f t="shared" si="19"/>
        <v>0</v>
      </c>
      <c r="O79" s="148"/>
      <c r="P79" s="150"/>
      <c r="Q79" s="148"/>
      <c r="R79" s="146">
        <f t="shared" si="20"/>
        <v>0</v>
      </c>
      <c r="S79" s="150"/>
      <c r="T79" s="148"/>
      <c r="U79" s="148"/>
      <c r="V79" s="146">
        <f t="shared" si="21"/>
        <v>0</v>
      </c>
      <c r="W79" s="148"/>
      <c r="X79" s="148"/>
      <c r="Y79" s="150"/>
      <c r="Z79" s="146">
        <f t="shared" si="22"/>
        <v>0</v>
      </c>
      <c r="AA79" s="148"/>
      <c r="AB79" s="150"/>
      <c r="AC79" s="148"/>
      <c r="AD79" s="146">
        <f t="shared" si="23"/>
        <v>0</v>
      </c>
      <c r="AE79" s="148"/>
      <c r="AF79" s="148"/>
      <c r="AG79" s="150"/>
      <c r="AH79" s="180">
        <f t="shared" si="24"/>
        <v>0</v>
      </c>
      <c r="AI79" s="148"/>
      <c r="AJ79" s="148"/>
      <c r="AK79" s="150"/>
      <c r="AL79" s="148"/>
      <c r="AM79" s="148"/>
      <c r="AN79" s="384"/>
      <c r="AO79" s="385"/>
      <c r="AP79" s="385"/>
      <c r="AQ79" s="385"/>
      <c r="AR79" s="385"/>
      <c r="AS79" s="385"/>
      <c r="AT79" s="386"/>
      <c r="AU79" s="384"/>
      <c r="AV79" s="385"/>
      <c r="AW79" s="385"/>
      <c r="AX79" s="385"/>
      <c r="AY79" s="385"/>
      <c r="AZ79" s="385"/>
      <c r="BA79" s="385"/>
      <c r="BB79" s="385"/>
      <c r="BC79" s="385"/>
      <c r="BD79" s="385"/>
      <c r="BE79" s="385"/>
      <c r="BF79" s="386"/>
    </row>
    <row r="80" spans="1:58" x14ac:dyDescent="0.25">
      <c r="A80" s="100" t="str">
        <f>'Input Volunteers'!A79</f>
        <v>Mariam Sadat</v>
      </c>
      <c r="B80" s="104">
        <f t="shared" si="13"/>
        <v>0</v>
      </c>
      <c r="C80" s="105">
        <f t="shared" si="14"/>
        <v>0</v>
      </c>
      <c r="D80" s="106">
        <f t="shared" si="15"/>
        <v>0</v>
      </c>
      <c r="E80" s="106">
        <f t="shared" si="16"/>
        <v>0</v>
      </c>
      <c r="F80" s="146">
        <f t="shared" si="17"/>
        <v>0</v>
      </c>
      <c r="G80" s="148"/>
      <c r="H80" s="148"/>
      <c r="I80" s="147"/>
      <c r="J80" s="144">
        <f t="shared" si="18"/>
        <v>0</v>
      </c>
      <c r="K80" s="148"/>
      <c r="L80" s="148"/>
      <c r="M80" s="150"/>
      <c r="N80" s="146">
        <f t="shared" si="19"/>
        <v>0</v>
      </c>
      <c r="O80" s="148"/>
      <c r="P80" s="150"/>
      <c r="Q80" s="148"/>
      <c r="R80" s="146">
        <f t="shared" si="20"/>
        <v>0</v>
      </c>
      <c r="S80" s="150"/>
      <c r="T80" s="148"/>
      <c r="U80" s="148"/>
      <c r="V80" s="146">
        <f t="shared" si="21"/>
        <v>0</v>
      </c>
      <c r="W80" s="148"/>
      <c r="X80" s="148"/>
      <c r="Y80" s="150"/>
      <c r="Z80" s="146">
        <f t="shared" si="22"/>
        <v>0</v>
      </c>
      <c r="AA80" s="148"/>
      <c r="AB80" s="150"/>
      <c r="AC80" s="148"/>
      <c r="AD80" s="146">
        <f t="shared" si="23"/>
        <v>0</v>
      </c>
      <c r="AE80" s="148"/>
      <c r="AF80" s="148"/>
      <c r="AG80" s="150"/>
      <c r="AH80" s="180">
        <f t="shared" si="24"/>
        <v>0</v>
      </c>
      <c r="AI80" s="148"/>
      <c r="AJ80" s="148"/>
      <c r="AK80" s="150"/>
      <c r="AL80" s="148"/>
      <c r="AM80" s="148"/>
      <c r="AN80" s="384"/>
      <c r="AO80" s="385"/>
      <c r="AP80" s="385"/>
      <c r="AQ80" s="385"/>
      <c r="AR80" s="385"/>
      <c r="AS80" s="385"/>
      <c r="AT80" s="386"/>
      <c r="AU80" s="384"/>
      <c r="AV80" s="385"/>
      <c r="AW80" s="385"/>
      <c r="AX80" s="385"/>
      <c r="AY80" s="385"/>
      <c r="AZ80" s="385"/>
      <c r="BA80" s="385"/>
      <c r="BB80" s="385"/>
      <c r="BC80" s="385"/>
      <c r="BD80" s="385"/>
      <c r="BE80" s="385"/>
      <c r="BF80" s="386"/>
    </row>
    <row r="81" spans="1:58" x14ac:dyDescent="0.25">
      <c r="A81" s="100" t="str">
        <f>'Input Volunteers'!A80</f>
        <v>Nipa Begum</v>
      </c>
      <c r="B81" s="104">
        <f t="shared" si="13"/>
        <v>0</v>
      </c>
      <c r="C81" s="105">
        <f t="shared" si="14"/>
        <v>0</v>
      </c>
      <c r="D81" s="106">
        <f t="shared" si="15"/>
        <v>0</v>
      </c>
      <c r="E81" s="106">
        <f t="shared" si="16"/>
        <v>0</v>
      </c>
      <c r="F81" s="146">
        <f t="shared" si="17"/>
        <v>0</v>
      </c>
      <c r="G81" s="148"/>
      <c r="H81" s="148"/>
      <c r="I81" s="147"/>
      <c r="J81" s="144">
        <f t="shared" si="18"/>
        <v>0</v>
      </c>
      <c r="K81" s="148"/>
      <c r="L81" s="148"/>
      <c r="M81" s="150"/>
      <c r="N81" s="146">
        <f t="shared" si="19"/>
        <v>0</v>
      </c>
      <c r="O81" s="148"/>
      <c r="P81" s="150"/>
      <c r="Q81" s="148"/>
      <c r="R81" s="146">
        <f t="shared" si="20"/>
        <v>0</v>
      </c>
      <c r="S81" s="150"/>
      <c r="T81" s="148"/>
      <c r="U81" s="148"/>
      <c r="V81" s="146">
        <f t="shared" si="21"/>
        <v>0</v>
      </c>
      <c r="W81" s="148"/>
      <c r="X81" s="148"/>
      <c r="Y81" s="150"/>
      <c r="Z81" s="146">
        <f t="shared" si="22"/>
        <v>0</v>
      </c>
      <c r="AA81" s="148"/>
      <c r="AB81" s="150"/>
      <c r="AC81" s="148"/>
      <c r="AD81" s="146">
        <f t="shared" si="23"/>
        <v>0</v>
      </c>
      <c r="AE81" s="148"/>
      <c r="AF81" s="148"/>
      <c r="AG81" s="150"/>
      <c r="AH81" s="180">
        <f t="shared" si="24"/>
        <v>0</v>
      </c>
      <c r="AI81" s="148"/>
      <c r="AJ81" s="148"/>
      <c r="AK81" s="150"/>
      <c r="AL81" s="148"/>
      <c r="AM81" s="148"/>
      <c r="AN81" s="384"/>
      <c r="AO81" s="385"/>
      <c r="AP81" s="385"/>
      <c r="AQ81" s="385"/>
      <c r="AR81" s="385"/>
      <c r="AS81" s="385"/>
      <c r="AT81" s="386"/>
      <c r="AU81" s="384"/>
      <c r="AV81" s="385"/>
      <c r="AW81" s="385"/>
      <c r="AX81" s="385"/>
      <c r="AY81" s="385"/>
      <c r="AZ81" s="385"/>
      <c r="BA81" s="385"/>
      <c r="BB81" s="385"/>
      <c r="BC81" s="385"/>
      <c r="BD81" s="385"/>
      <c r="BE81" s="385"/>
      <c r="BF81" s="386"/>
    </row>
    <row r="82" spans="1:58" x14ac:dyDescent="0.25">
      <c r="A82" s="100" t="str">
        <f>'Input Volunteers'!A81</f>
        <v>Carolina Brichetti</v>
      </c>
      <c r="B82" s="104">
        <f t="shared" si="13"/>
        <v>11</v>
      </c>
      <c r="C82" s="105">
        <f t="shared" si="14"/>
        <v>4</v>
      </c>
      <c r="D82" s="106">
        <f t="shared" si="15"/>
        <v>1</v>
      </c>
      <c r="E82" s="106">
        <f t="shared" si="16"/>
        <v>6</v>
      </c>
      <c r="F82" s="146">
        <f t="shared" si="17"/>
        <v>4</v>
      </c>
      <c r="G82" s="148">
        <v>1</v>
      </c>
      <c r="H82" s="148"/>
      <c r="I82" s="147">
        <v>3</v>
      </c>
      <c r="J82" s="144">
        <f t="shared" si="18"/>
        <v>3</v>
      </c>
      <c r="K82" s="148">
        <v>3</v>
      </c>
      <c r="L82" s="148"/>
      <c r="M82" s="150"/>
      <c r="N82" s="146">
        <f t="shared" si="19"/>
        <v>1</v>
      </c>
      <c r="O82" s="148"/>
      <c r="P82" s="150">
        <v>1</v>
      </c>
      <c r="Q82" s="148"/>
      <c r="R82" s="146">
        <f t="shared" si="20"/>
        <v>0</v>
      </c>
      <c r="S82" s="150"/>
      <c r="T82" s="148"/>
      <c r="U82" s="148"/>
      <c r="V82" s="146">
        <f t="shared" si="21"/>
        <v>0</v>
      </c>
      <c r="W82" s="148"/>
      <c r="X82" s="148"/>
      <c r="Y82" s="150"/>
      <c r="Z82" s="146">
        <f t="shared" si="22"/>
        <v>0</v>
      </c>
      <c r="AA82" s="148"/>
      <c r="AB82" s="150"/>
      <c r="AC82" s="148"/>
      <c r="AD82" s="146">
        <f t="shared" si="23"/>
        <v>0</v>
      </c>
      <c r="AE82" s="148"/>
      <c r="AF82" s="148"/>
      <c r="AG82" s="150"/>
      <c r="AH82" s="180">
        <f t="shared" si="24"/>
        <v>3</v>
      </c>
      <c r="AI82" s="148">
        <v>2</v>
      </c>
      <c r="AJ82" s="148">
        <v>1</v>
      </c>
      <c r="AK82" s="150"/>
      <c r="AL82" s="148"/>
      <c r="AM82" s="148"/>
      <c r="AN82" s="384"/>
      <c r="AO82" s="385"/>
      <c r="AP82" s="385"/>
      <c r="AQ82" s="385"/>
      <c r="AR82" s="385"/>
      <c r="AS82" s="385"/>
      <c r="AT82" s="386"/>
      <c r="AU82" s="384"/>
      <c r="AV82" s="385"/>
      <c r="AW82" s="385"/>
      <c r="AX82" s="385"/>
      <c r="AY82" s="385"/>
      <c r="AZ82" s="385"/>
      <c r="BA82" s="385"/>
      <c r="BB82" s="385"/>
      <c r="BC82" s="385"/>
      <c r="BD82" s="385"/>
      <c r="BE82" s="385"/>
      <c r="BF82" s="386"/>
    </row>
    <row r="83" spans="1:58" x14ac:dyDescent="0.25">
      <c r="A83" s="100" t="str">
        <f>'Input Volunteers'!A82</f>
        <v>Parveen Akhthar</v>
      </c>
      <c r="B83" s="104">
        <f t="shared" si="13"/>
        <v>48</v>
      </c>
      <c r="C83" s="105">
        <f t="shared" si="14"/>
        <v>0</v>
      </c>
      <c r="D83" s="106">
        <f t="shared" si="15"/>
        <v>0</v>
      </c>
      <c r="E83" s="106">
        <f t="shared" si="16"/>
        <v>48</v>
      </c>
      <c r="F83" s="146">
        <f t="shared" si="17"/>
        <v>0</v>
      </c>
      <c r="G83" s="148"/>
      <c r="H83" s="148"/>
      <c r="I83" s="147"/>
      <c r="J83" s="144">
        <f t="shared" si="18"/>
        <v>0</v>
      </c>
      <c r="K83" s="148"/>
      <c r="L83" s="148"/>
      <c r="M83" s="150"/>
      <c r="N83" s="146">
        <f t="shared" si="19"/>
        <v>0</v>
      </c>
      <c r="O83" s="148"/>
      <c r="P83" s="150"/>
      <c r="Q83" s="148"/>
      <c r="R83" s="146">
        <f t="shared" si="20"/>
        <v>48</v>
      </c>
      <c r="S83" s="150"/>
      <c r="T83" s="148"/>
      <c r="U83" s="148">
        <v>48</v>
      </c>
      <c r="V83" s="146">
        <f t="shared" si="21"/>
        <v>0</v>
      </c>
      <c r="W83" s="148"/>
      <c r="X83" s="148"/>
      <c r="Y83" s="150"/>
      <c r="Z83" s="146">
        <f t="shared" si="22"/>
        <v>0</v>
      </c>
      <c r="AA83" s="148"/>
      <c r="AB83" s="150"/>
      <c r="AC83" s="148"/>
      <c r="AD83" s="146">
        <f t="shared" si="23"/>
        <v>0</v>
      </c>
      <c r="AE83" s="148"/>
      <c r="AF83" s="148"/>
      <c r="AG83" s="150"/>
      <c r="AH83" s="180">
        <f t="shared" si="24"/>
        <v>0</v>
      </c>
      <c r="AI83" s="148"/>
      <c r="AJ83" s="148"/>
      <c r="AK83" s="150"/>
      <c r="AL83" s="148"/>
      <c r="AM83" s="148"/>
      <c r="AN83" s="384"/>
      <c r="AO83" s="385"/>
      <c r="AP83" s="385"/>
      <c r="AQ83" s="385"/>
      <c r="AR83" s="385"/>
      <c r="AS83" s="385"/>
      <c r="AT83" s="386"/>
      <c r="AU83" s="384"/>
      <c r="AV83" s="385"/>
      <c r="AW83" s="385"/>
      <c r="AX83" s="385"/>
      <c r="AY83" s="385"/>
      <c r="AZ83" s="385"/>
      <c r="BA83" s="385"/>
      <c r="BB83" s="385"/>
      <c r="BC83" s="385"/>
      <c r="BD83" s="385"/>
      <c r="BE83" s="385"/>
      <c r="BF83" s="386"/>
    </row>
    <row r="84" spans="1:58" x14ac:dyDescent="0.25">
      <c r="A84" s="100" t="str">
        <f>'Input Volunteers'!A83</f>
        <v>Rajalakshmi Amardeep</v>
      </c>
      <c r="B84" s="104">
        <f t="shared" si="13"/>
        <v>0</v>
      </c>
      <c r="C84" s="105">
        <f t="shared" si="14"/>
        <v>0</v>
      </c>
      <c r="D84" s="106">
        <f t="shared" si="15"/>
        <v>0</v>
      </c>
      <c r="E84" s="106">
        <f t="shared" si="16"/>
        <v>0</v>
      </c>
      <c r="F84" s="146">
        <f t="shared" si="17"/>
        <v>0</v>
      </c>
      <c r="G84" s="148"/>
      <c r="H84" s="148"/>
      <c r="I84" s="147"/>
      <c r="J84" s="144">
        <f t="shared" si="18"/>
        <v>0</v>
      </c>
      <c r="K84" s="148"/>
      <c r="L84" s="148"/>
      <c r="M84" s="150"/>
      <c r="N84" s="146">
        <f t="shared" si="19"/>
        <v>0</v>
      </c>
      <c r="O84" s="148"/>
      <c r="P84" s="150"/>
      <c r="Q84" s="148"/>
      <c r="R84" s="146">
        <f t="shared" si="20"/>
        <v>0</v>
      </c>
      <c r="S84" s="150"/>
      <c r="T84" s="148"/>
      <c r="U84" s="148"/>
      <c r="V84" s="146">
        <f t="shared" si="21"/>
        <v>0</v>
      </c>
      <c r="W84" s="148"/>
      <c r="X84" s="148"/>
      <c r="Y84" s="150"/>
      <c r="Z84" s="146">
        <f t="shared" si="22"/>
        <v>0</v>
      </c>
      <c r="AA84" s="148"/>
      <c r="AB84" s="150"/>
      <c r="AC84" s="148"/>
      <c r="AD84" s="146">
        <f t="shared" si="23"/>
        <v>0</v>
      </c>
      <c r="AE84" s="148"/>
      <c r="AF84" s="148"/>
      <c r="AG84" s="150"/>
      <c r="AH84" s="180">
        <f t="shared" si="24"/>
        <v>0</v>
      </c>
      <c r="AI84" s="148"/>
      <c r="AJ84" s="148"/>
      <c r="AK84" s="150"/>
      <c r="AL84" s="148"/>
      <c r="AM84" s="148"/>
      <c r="AN84" s="384"/>
      <c r="AO84" s="385"/>
      <c r="AP84" s="385"/>
      <c r="AQ84" s="385"/>
      <c r="AR84" s="385"/>
      <c r="AS84" s="385"/>
      <c r="AT84" s="386"/>
      <c r="AU84" s="384"/>
      <c r="AV84" s="385"/>
      <c r="AW84" s="385"/>
      <c r="AX84" s="385"/>
      <c r="AY84" s="385"/>
      <c r="AZ84" s="385"/>
      <c r="BA84" s="385"/>
      <c r="BB84" s="385"/>
      <c r="BC84" s="385"/>
      <c r="BD84" s="385"/>
      <c r="BE84" s="385"/>
      <c r="BF84" s="386"/>
    </row>
    <row r="85" spans="1:58" x14ac:dyDescent="0.25">
      <c r="A85" s="100" t="str">
        <f>'Input Volunteers'!A84</f>
        <v>Shiler Ahmad</v>
      </c>
      <c r="B85" s="104">
        <f t="shared" si="13"/>
        <v>0</v>
      </c>
      <c r="C85" s="105">
        <f t="shared" si="14"/>
        <v>0</v>
      </c>
      <c r="D85" s="106">
        <f t="shared" si="15"/>
        <v>0</v>
      </c>
      <c r="E85" s="106">
        <f t="shared" si="16"/>
        <v>0</v>
      </c>
      <c r="F85" s="146">
        <f t="shared" si="17"/>
        <v>0</v>
      </c>
      <c r="G85" s="148"/>
      <c r="H85" s="148"/>
      <c r="I85" s="147"/>
      <c r="J85" s="144">
        <f t="shared" si="18"/>
        <v>0</v>
      </c>
      <c r="K85" s="148"/>
      <c r="L85" s="148"/>
      <c r="M85" s="150"/>
      <c r="N85" s="146">
        <f t="shared" si="19"/>
        <v>0</v>
      </c>
      <c r="O85" s="148"/>
      <c r="P85" s="150"/>
      <c r="Q85" s="148"/>
      <c r="R85" s="146">
        <f t="shared" si="20"/>
        <v>0</v>
      </c>
      <c r="S85" s="150"/>
      <c r="T85" s="148"/>
      <c r="U85" s="148"/>
      <c r="V85" s="146">
        <f t="shared" si="21"/>
        <v>0</v>
      </c>
      <c r="W85" s="148"/>
      <c r="X85" s="148"/>
      <c r="Y85" s="150"/>
      <c r="Z85" s="146">
        <f t="shared" si="22"/>
        <v>0</v>
      </c>
      <c r="AA85" s="148"/>
      <c r="AB85" s="150"/>
      <c r="AC85" s="148"/>
      <c r="AD85" s="146">
        <f t="shared" si="23"/>
        <v>0</v>
      </c>
      <c r="AE85" s="148"/>
      <c r="AF85" s="148"/>
      <c r="AG85" s="150"/>
      <c r="AH85" s="180">
        <f t="shared" si="24"/>
        <v>0</v>
      </c>
      <c r="AI85" s="148"/>
      <c r="AJ85" s="148"/>
      <c r="AK85" s="150"/>
      <c r="AL85" s="148"/>
      <c r="AM85" s="148"/>
      <c r="AN85" s="384"/>
      <c r="AO85" s="385"/>
      <c r="AP85" s="385"/>
      <c r="AQ85" s="385"/>
      <c r="AR85" s="385"/>
      <c r="AS85" s="385"/>
      <c r="AT85" s="386"/>
      <c r="AU85" s="384"/>
      <c r="AV85" s="385"/>
      <c r="AW85" s="385"/>
      <c r="AX85" s="385"/>
      <c r="AY85" s="385"/>
      <c r="AZ85" s="385"/>
      <c r="BA85" s="385"/>
      <c r="BB85" s="385"/>
      <c r="BC85" s="385"/>
      <c r="BD85" s="385"/>
      <c r="BE85" s="385"/>
      <c r="BF85" s="386"/>
    </row>
    <row r="86" spans="1:58" x14ac:dyDescent="0.25">
      <c r="A86" s="100" t="str">
        <f>'Input Volunteers'!A85</f>
        <v>Sumaya Haq Chowdhury</v>
      </c>
      <c r="B86" s="104">
        <f t="shared" si="13"/>
        <v>0</v>
      </c>
      <c r="C86" s="105">
        <f t="shared" si="14"/>
        <v>0</v>
      </c>
      <c r="D86" s="106">
        <f t="shared" si="15"/>
        <v>0</v>
      </c>
      <c r="E86" s="106">
        <f t="shared" si="16"/>
        <v>0</v>
      </c>
      <c r="F86" s="146">
        <f t="shared" si="17"/>
        <v>0</v>
      </c>
      <c r="G86" s="148"/>
      <c r="H86" s="148"/>
      <c r="I86" s="147"/>
      <c r="J86" s="144">
        <f t="shared" si="18"/>
        <v>0</v>
      </c>
      <c r="K86" s="148"/>
      <c r="L86" s="148"/>
      <c r="M86" s="150"/>
      <c r="N86" s="146">
        <f t="shared" si="19"/>
        <v>0</v>
      </c>
      <c r="O86" s="148"/>
      <c r="P86" s="150"/>
      <c r="Q86" s="148"/>
      <c r="R86" s="146">
        <f t="shared" si="20"/>
        <v>0</v>
      </c>
      <c r="S86" s="150"/>
      <c r="T86" s="148"/>
      <c r="U86" s="148"/>
      <c r="V86" s="146">
        <f t="shared" si="21"/>
        <v>0</v>
      </c>
      <c r="W86" s="148"/>
      <c r="X86" s="148"/>
      <c r="Y86" s="150"/>
      <c r="Z86" s="146">
        <f t="shared" si="22"/>
        <v>0</v>
      </c>
      <c r="AA86" s="148"/>
      <c r="AB86" s="150"/>
      <c r="AC86" s="148"/>
      <c r="AD86" s="146">
        <f t="shared" si="23"/>
        <v>0</v>
      </c>
      <c r="AE86" s="148"/>
      <c r="AF86" s="148"/>
      <c r="AG86" s="150"/>
      <c r="AH86" s="180">
        <f t="shared" si="24"/>
        <v>0</v>
      </c>
      <c r="AI86" s="148"/>
      <c r="AJ86" s="148"/>
      <c r="AK86" s="150"/>
      <c r="AL86" s="148"/>
      <c r="AM86" s="148"/>
      <c r="AN86" s="384"/>
      <c r="AO86" s="385"/>
      <c r="AP86" s="385"/>
      <c r="AQ86" s="385"/>
      <c r="AR86" s="385"/>
      <c r="AS86" s="385"/>
      <c r="AT86" s="386"/>
      <c r="AU86" s="384"/>
      <c r="AV86" s="385"/>
      <c r="AW86" s="385"/>
      <c r="AX86" s="385"/>
      <c r="AY86" s="385"/>
      <c r="AZ86" s="385"/>
      <c r="BA86" s="385"/>
      <c r="BB86" s="385"/>
      <c r="BC86" s="385"/>
      <c r="BD86" s="385"/>
      <c r="BE86" s="385"/>
      <c r="BF86" s="386"/>
    </row>
    <row r="87" spans="1:58" x14ac:dyDescent="0.25">
      <c r="A87" s="100" t="str">
        <f>'Input Volunteers'!A86</f>
        <v>Shamima Begum</v>
      </c>
      <c r="B87" s="104">
        <f t="shared" si="13"/>
        <v>0</v>
      </c>
      <c r="C87" s="105">
        <f t="shared" si="14"/>
        <v>0</v>
      </c>
      <c r="D87" s="106">
        <f t="shared" si="15"/>
        <v>0</v>
      </c>
      <c r="E87" s="106">
        <f t="shared" si="16"/>
        <v>0</v>
      </c>
      <c r="F87" s="146">
        <f t="shared" si="17"/>
        <v>0</v>
      </c>
      <c r="G87" s="148"/>
      <c r="H87" s="148"/>
      <c r="I87" s="147"/>
      <c r="J87" s="144">
        <f t="shared" si="18"/>
        <v>0</v>
      </c>
      <c r="K87" s="148"/>
      <c r="L87" s="148"/>
      <c r="M87" s="150"/>
      <c r="N87" s="146">
        <f t="shared" si="19"/>
        <v>0</v>
      </c>
      <c r="O87" s="148"/>
      <c r="P87" s="150"/>
      <c r="Q87" s="148"/>
      <c r="R87" s="146">
        <f t="shared" si="20"/>
        <v>0</v>
      </c>
      <c r="S87" s="150"/>
      <c r="T87" s="148"/>
      <c r="U87" s="148"/>
      <c r="V87" s="146">
        <f t="shared" si="21"/>
        <v>0</v>
      </c>
      <c r="W87" s="148"/>
      <c r="X87" s="148"/>
      <c r="Y87" s="150"/>
      <c r="Z87" s="146">
        <f t="shared" si="22"/>
        <v>0</v>
      </c>
      <c r="AA87" s="148"/>
      <c r="AB87" s="150"/>
      <c r="AC87" s="148"/>
      <c r="AD87" s="146">
        <f t="shared" si="23"/>
        <v>0</v>
      </c>
      <c r="AE87" s="148"/>
      <c r="AF87" s="148"/>
      <c r="AG87" s="150"/>
      <c r="AH87" s="180">
        <f t="shared" si="24"/>
        <v>0</v>
      </c>
      <c r="AI87" s="148"/>
      <c r="AJ87" s="148"/>
      <c r="AK87" s="150"/>
      <c r="AL87" s="148"/>
      <c r="AM87" s="148"/>
      <c r="AN87" s="384"/>
      <c r="AO87" s="385"/>
      <c r="AP87" s="385"/>
      <c r="AQ87" s="385"/>
      <c r="AR87" s="385"/>
      <c r="AS87" s="385"/>
      <c r="AT87" s="386"/>
      <c r="AU87" s="384"/>
      <c r="AV87" s="385"/>
      <c r="AW87" s="385"/>
      <c r="AX87" s="385"/>
      <c r="AY87" s="385"/>
      <c r="AZ87" s="385"/>
      <c r="BA87" s="385"/>
      <c r="BB87" s="385"/>
      <c r="BC87" s="385"/>
      <c r="BD87" s="385"/>
      <c r="BE87" s="385"/>
      <c r="BF87" s="386"/>
    </row>
    <row r="88" spans="1:58" x14ac:dyDescent="0.25">
      <c r="A88" s="100" t="str">
        <f>'Input Volunteers'!A87</f>
        <v>Hemalatha Chundri</v>
      </c>
      <c r="B88" s="104">
        <f t="shared" si="13"/>
        <v>0</v>
      </c>
      <c r="C88" s="105">
        <f t="shared" si="14"/>
        <v>0</v>
      </c>
      <c r="D88" s="106">
        <f t="shared" si="15"/>
        <v>0</v>
      </c>
      <c r="E88" s="106">
        <f t="shared" si="16"/>
        <v>0</v>
      </c>
      <c r="F88" s="146">
        <f t="shared" si="17"/>
        <v>0</v>
      </c>
      <c r="G88" s="148"/>
      <c r="H88" s="148"/>
      <c r="I88" s="147"/>
      <c r="J88" s="144">
        <f t="shared" si="18"/>
        <v>0</v>
      </c>
      <c r="K88" s="148"/>
      <c r="L88" s="148"/>
      <c r="M88" s="150"/>
      <c r="N88" s="146">
        <f t="shared" si="19"/>
        <v>0</v>
      </c>
      <c r="O88" s="148"/>
      <c r="P88" s="150"/>
      <c r="Q88" s="148"/>
      <c r="R88" s="146">
        <f t="shared" si="20"/>
        <v>0</v>
      </c>
      <c r="S88" s="150"/>
      <c r="T88" s="148"/>
      <c r="U88" s="148"/>
      <c r="V88" s="146">
        <f t="shared" si="21"/>
        <v>0</v>
      </c>
      <c r="W88" s="148"/>
      <c r="X88" s="148"/>
      <c r="Y88" s="150"/>
      <c r="Z88" s="146">
        <f t="shared" si="22"/>
        <v>0</v>
      </c>
      <c r="AA88" s="148"/>
      <c r="AB88" s="150"/>
      <c r="AC88" s="148"/>
      <c r="AD88" s="146">
        <f t="shared" si="23"/>
        <v>0</v>
      </c>
      <c r="AE88" s="148"/>
      <c r="AF88" s="148"/>
      <c r="AG88" s="150"/>
      <c r="AH88" s="180">
        <f t="shared" si="24"/>
        <v>0</v>
      </c>
      <c r="AI88" s="148"/>
      <c r="AJ88" s="148"/>
      <c r="AK88" s="150"/>
      <c r="AL88" s="148"/>
      <c r="AM88" s="148"/>
      <c r="AN88" s="384"/>
      <c r="AO88" s="385"/>
      <c r="AP88" s="385"/>
      <c r="AQ88" s="385"/>
      <c r="AR88" s="385"/>
      <c r="AS88" s="385"/>
      <c r="AT88" s="386"/>
      <c r="AU88" s="384"/>
      <c r="AV88" s="385"/>
      <c r="AW88" s="385"/>
      <c r="AX88" s="385"/>
      <c r="AY88" s="385"/>
      <c r="AZ88" s="385"/>
      <c r="BA88" s="385"/>
      <c r="BB88" s="385"/>
      <c r="BC88" s="385"/>
      <c r="BD88" s="385"/>
      <c r="BE88" s="385"/>
      <c r="BF88" s="386"/>
    </row>
    <row r="89" spans="1:58" x14ac:dyDescent="0.25">
      <c r="A89" s="100" t="str">
        <f>'Input Volunteers'!A88</f>
        <v>Towiya Korani</v>
      </c>
      <c r="B89" s="104">
        <f t="shared" si="13"/>
        <v>0</v>
      </c>
      <c r="C89" s="105">
        <f t="shared" si="14"/>
        <v>0</v>
      </c>
      <c r="D89" s="106">
        <f t="shared" si="15"/>
        <v>0</v>
      </c>
      <c r="E89" s="106">
        <f t="shared" si="16"/>
        <v>0</v>
      </c>
      <c r="F89" s="146">
        <f t="shared" si="17"/>
        <v>0</v>
      </c>
      <c r="G89" s="148"/>
      <c r="H89" s="148"/>
      <c r="I89" s="147"/>
      <c r="J89" s="144">
        <f t="shared" si="18"/>
        <v>0</v>
      </c>
      <c r="K89" s="148"/>
      <c r="L89" s="148"/>
      <c r="M89" s="150"/>
      <c r="N89" s="146">
        <f t="shared" si="19"/>
        <v>0</v>
      </c>
      <c r="O89" s="148"/>
      <c r="P89" s="150"/>
      <c r="Q89" s="148"/>
      <c r="R89" s="146">
        <f t="shared" si="20"/>
        <v>0</v>
      </c>
      <c r="S89" s="150"/>
      <c r="T89" s="148"/>
      <c r="U89" s="148"/>
      <c r="V89" s="146">
        <f t="shared" si="21"/>
        <v>0</v>
      </c>
      <c r="W89" s="148"/>
      <c r="X89" s="148"/>
      <c r="Y89" s="150"/>
      <c r="Z89" s="146">
        <f t="shared" si="22"/>
        <v>0</v>
      </c>
      <c r="AA89" s="148"/>
      <c r="AB89" s="150"/>
      <c r="AC89" s="148"/>
      <c r="AD89" s="146">
        <f t="shared" si="23"/>
        <v>0</v>
      </c>
      <c r="AE89" s="148"/>
      <c r="AF89" s="148"/>
      <c r="AG89" s="150"/>
      <c r="AH89" s="180">
        <f t="shared" si="24"/>
        <v>0</v>
      </c>
      <c r="AI89" s="148"/>
      <c r="AJ89" s="148"/>
      <c r="AK89" s="150"/>
      <c r="AL89" s="148"/>
      <c r="AM89" s="148"/>
      <c r="AN89" s="384"/>
      <c r="AO89" s="385"/>
      <c r="AP89" s="385"/>
      <c r="AQ89" s="385"/>
      <c r="AR89" s="385"/>
      <c r="AS89" s="385"/>
      <c r="AT89" s="386"/>
      <c r="AU89" s="384"/>
      <c r="AV89" s="385"/>
      <c r="AW89" s="385"/>
      <c r="AX89" s="385"/>
      <c r="AY89" s="385"/>
      <c r="AZ89" s="385"/>
      <c r="BA89" s="385"/>
      <c r="BB89" s="385"/>
      <c r="BC89" s="385"/>
      <c r="BD89" s="385"/>
      <c r="BE89" s="385"/>
      <c r="BF89" s="386"/>
    </row>
    <row r="90" spans="1:58" x14ac:dyDescent="0.25">
      <c r="A90" s="100" t="str">
        <f>'Input Volunteers'!A89</f>
        <v>Guang Fang Wang</v>
      </c>
      <c r="B90" s="104">
        <f t="shared" si="13"/>
        <v>6</v>
      </c>
      <c r="C90" s="105">
        <f t="shared" si="14"/>
        <v>0</v>
      </c>
      <c r="D90" s="106">
        <f t="shared" si="15"/>
        <v>0</v>
      </c>
      <c r="E90" s="106">
        <f t="shared" si="16"/>
        <v>6</v>
      </c>
      <c r="F90" s="146">
        <f t="shared" si="17"/>
        <v>0</v>
      </c>
      <c r="G90" s="148"/>
      <c r="H90" s="148"/>
      <c r="I90" s="147"/>
      <c r="J90" s="144">
        <f t="shared" si="18"/>
        <v>1</v>
      </c>
      <c r="K90" s="148"/>
      <c r="L90" s="148"/>
      <c r="M90" s="150">
        <v>1</v>
      </c>
      <c r="N90" s="146">
        <f t="shared" si="19"/>
        <v>0</v>
      </c>
      <c r="O90" s="148"/>
      <c r="P90" s="150"/>
      <c r="Q90" s="148"/>
      <c r="R90" s="146">
        <f t="shared" si="20"/>
        <v>0</v>
      </c>
      <c r="S90" s="150"/>
      <c r="T90" s="148"/>
      <c r="U90" s="148"/>
      <c r="V90" s="146">
        <f t="shared" si="21"/>
        <v>5</v>
      </c>
      <c r="W90" s="148"/>
      <c r="X90" s="148"/>
      <c r="Y90" s="150">
        <v>5</v>
      </c>
      <c r="Z90" s="146">
        <f t="shared" si="22"/>
        <v>0</v>
      </c>
      <c r="AA90" s="148"/>
      <c r="AB90" s="150"/>
      <c r="AC90" s="148"/>
      <c r="AD90" s="146">
        <f t="shared" si="23"/>
        <v>0</v>
      </c>
      <c r="AE90" s="148"/>
      <c r="AF90" s="148"/>
      <c r="AG90" s="150"/>
      <c r="AH90" s="180">
        <f t="shared" si="24"/>
        <v>0</v>
      </c>
      <c r="AI90" s="148"/>
      <c r="AJ90" s="148"/>
      <c r="AK90" s="150"/>
      <c r="AL90" s="148"/>
      <c r="AM90" s="148"/>
      <c r="AN90" s="384"/>
      <c r="AO90" s="385"/>
      <c r="AP90" s="385"/>
      <c r="AQ90" s="385"/>
      <c r="AR90" s="385"/>
      <c r="AS90" s="385"/>
      <c r="AT90" s="386"/>
      <c r="AU90" s="384"/>
      <c r="AV90" s="385"/>
      <c r="AW90" s="385"/>
      <c r="AX90" s="385"/>
      <c r="AY90" s="385"/>
      <c r="AZ90" s="385"/>
      <c r="BA90" s="385"/>
      <c r="BB90" s="385"/>
      <c r="BC90" s="385"/>
      <c r="BD90" s="385"/>
      <c r="BE90" s="385"/>
      <c r="BF90" s="386"/>
    </row>
    <row r="91" spans="1:58" x14ac:dyDescent="0.25">
      <c r="A91" s="100" t="str">
        <f>'Input Volunteers'!A90</f>
        <v>Nattanan Benson</v>
      </c>
      <c r="B91" s="104">
        <f t="shared" si="13"/>
        <v>0</v>
      </c>
      <c r="C91" s="105">
        <f t="shared" si="14"/>
        <v>0</v>
      </c>
      <c r="D91" s="106">
        <f t="shared" si="15"/>
        <v>0</v>
      </c>
      <c r="E91" s="106">
        <f t="shared" si="16"/>
        <v>0</v>
      </c>
      <c r="F91" s="146">
        <f t="shared" si="17"/>
        <v>0</v>
      </c>
      <c r="G91" s="148"/>
      <c r="H91" s="148"/>
      <c r="I91" s="147"/>
      <c r="J91" s="144">
        <f t="shared" si="18"/>
        <v>0</v>
      </c>
      <c r="K91" s="148"/>
      <c r="L91" s="148"/>
      <c r="M91" s="150"/>
      <c r="N91" s="146">
        <f t="shared" si="19"/>
        <v>0</v>
      </c>
      <c r="O91" s="148"/>
      <c r="P91" s="150"/>
      <c r="Q91" s="148"/>
      <c r="R91" s="146">
        <f t="shared" si="20"/>
        <v>0</v>
      </c>
      <c r="S91" s="150"/>
      <c r="T91" s="148"/>
      <c r="U91" s="148"/>
      <c r="V91" s="146">
        <f t="shared" si="21"/>
        <v>0</v>
      </c>
      <c r="W91" s="148"/>
      <c r="X91" s="148"/>
      <c r="Y91" s="150"/>
      <c r="Z91" s="146">
        <f t="shared" si="22"/>
        <v>0</v>
      </c>
      <c r="AA91" s="148"/>
      <c r="AB91" s="150"/>
      <c r="AC91" s="148"/>
      <c r="AD91" s="146">
        <f t="shared" si="23"/>
        <v>0</v>
      </c>
      <c r="AE91" s="148"/>
      <c r="AF91" s="148"/>
      <c r="AG91" s="150"/>
      <c r="AH91" s="180">
        <f t="shared" si="24"/>
        <v>0</v>
      </c>
      <c r="AI91" s="148"/>
      <c r="AJ91" s="148"/>
      <c r="AK91" s="150"/>
      <c r="AL91" s="148"/>
      <c r="AM91" s="148"/>
      <c r="AN91" s="384"/>
      <c r="AO91" s="385"/>
      <c r="AP91" s="385"/>
      <c r="AQ91" s="385"/>
      <c r="AR91" s="385"/>
      <c r="AS91" s="385"/>
      <c r="AT91" s="386"/>
      <c r="AU91" s="384"/>
      <c r="AV91" s="385"/>
      <c r="AW91" s="385"/>
      <c r="AX91" s="385"/>
      <c r="AY91" s="385"/>
      <c r="AZ91" s="385"/>
      <c r="BA91" s="385"/>
      <c r="BB91" s="385"/>
      <c r="BC91" s="385"/>
      <c r="BD91" s="385"/>
      <c r="BE91" s="385"/>
      <c r="BF91" s="386"/>
    </row>
    <row r="92" spans="1:58" x14ac:dyDescent="0.25">
      <c r="A92" s="100" t="str">
        <f>'Input Volunteers'!A91</f>
        <v>Shelina Akther Lasker</v>
      </c>
      <c r="B92" s="104">
        <f t="shared" si="13"/>
        <v>0</v>
      </c>
      <c r="C92" s="105">
        <f t="shared" si="14"/>
        <v>0</v>
      </c>
      <c r="D92" s="106">
        <f t="shared" si="15"/>
        <v>0</v>
      </c>
      <c r="E92" s="106">
        <f t="shared" si="16"/>
        <v>0</v>
      </c>
      <c r="F92" s="146">
        <f t="shared" si="17"/>
        <v>0</v>
      </c>
      <c r="G92" s="148"/>
      <c r="H92" s="148"/>
      <c r="I92" s="147"/>
      <c r="J92" s="144">
        <f t="shared" si="18"/>
        <v>0</v>
      </c>
      <c r="K92" s="148"/>
      <c r="L92" s="148"/>
      <c r="M92" s="150"/>
      <c r="N92" s="146">
        <f t="shared" si="19"/>
        <v>0</v>
      </c>
      <c r="O92" s="148"/>
      <c r="P92" s="150"/>
      <c r="Q92" s="148"/>
      <c r="R92" s="146">
        <f t="shared" si="20"/>
        <v>0</v>
      </c>
      <c r="S92" s="150"/>
      <c r="T92" s="148"/>
      <c r="U92" s="148"/>
      <c r="V92" s="146">
        <f t="shared" si="21"/>
        <v>0</v>
      </c>
      <c r="W92" s="148"/>
      <c r="X92" s="148"/>
      <c r="Y92" s="150"/>
      <c r="Z92" s="146">
        <f t="shared" si="22"/>
        <v>0</v>
      </c>
      <c r="AA92" s="148"/>
      <c r="AB92" s="150"/>
      <c r="AC92" s="148"/>
      <c r="AD92" s="146">
        <f t="shared" si="23"/>
        <v>0</v>
      </c>
      <c r="AE92" s="148"/>
      <c r="AF92" s="148"/>
      <c r="AG92" s="150"/>
      <c r="AH92" s="180">
        <f t="shared" si="24"/>
        <v>0</v>
      </c>
      <c r="AI92" s="148"/>
      <c r="AJ92" s="148"/>
      <c r="AK92" s="150"/>
      <c r="AL92" s="148"/>
      <c r="AM92" s="148"/>
      <c r="AN92" s="384"/>
      <c r="AO92" s="385"/>
      <c r="AP92" s="385"/>
      <c r="AQ92" s="385"/>
      <c r="AR92" s="385"/>
      <c r="AS92" s="385"/>
      <c r="AT92" s="386"/>
      <c r="AU92" s="384"/>
      <c r="AV92" s="385"/>
      <c r="AW92" s="385"/>
      <c r="AX92" s="385"/>
      <c r="AY92" s="385"/>
      <c r="AZ92" s="385"/>
      <c r="BA92" s="385"/>
      <c r="BB92" s="385"/>
      <c r="BC92" s="385"/>
      <c r="BD92" s="385"/>
      <c r="BE92" s="385"/>
      <c r="BF92" s="386"/>
    </row>
    <row r="93" spans="1:58" x14ac:dyDescent="0.25">
      <c r="A93" s="100" t="str">
        <f>'Input Volunteers'!A92</f>
        <v>Bushra Hamaira Akther</v>
      </c>
      <c r="B93" s="104">
        <f t="shared" si="13"/>
        <v>0</v>
      </c>
      <c r="C93" s="105">
        <f t="shared" si="14"/>
        <v>0</v>
      </c>
      <c r="D93" s="106">
        <f t="shared" si="15"/>
        <v>0</v>
      </c>
      <c r="E93" s="106">
        <f t="shared" si="16"/>
        <v>0</v>
      </c>
      <c r="F93" s="146">
        <f t="shared" si="17"/>
        <v>0</v>
      </c>
      <c r="G93" s="148"/>
      <c r="H93" s="148"/>
      <c r="I93" s="147"/>
      <c r="J93" s="144">
        <f t="shared" si="18"/>
        <v>0</v>
      </c>
      <c r="K93" s="148"/>
      <c r="L93" s="148"/>
      <c r="M93" s="150"/>
      <c r="N93" s="146">
        <f t="shared" si="19"/>
        <v>0</v>
      </c>
      <c r="O93" s="148"/>
      <c r="P93" s="150"/>
      <c r="Q93" s="148"/>
      <c r="R93" s="146">
        <f t="shared" si="20"/>
        <v>0</v>
      </c>
      <c r="S93" s="150"/>
      <c r="T93" s="148"/>
      <c r="U93" s="148"/>
      <c r="V93" s="146">
        <f t="shared" si="21"/>
        <v>0</v>
      </c>
      <c r="W93" s="148"/>
      <c r="X93" s="148"/>
      <c r="Y93" s="150"/>
      <c r="Z93" s="146">
        <f t="shared" si="22"/>
        <v>0</v>
      </c>
      <c r="AA93" s="148"/>
      <c r="AB93" s="150"/>
      <c r="AC93" s="148"/>
      <c r="AD93" s="146">
        <f t="shared" si="23"/>
        <v>0</v>
      </c>
      <c r="AE93" s="148"/>
      <c r="AF93" s="148"/>
      <c r="AG93" s="150"/>
      <c r="AH93" s="180">
        <f t="shared" si="24"/>
        <v>0</v>
      </c>
      <c r="AI93" s="148"/>
      <c r="AJ93" s="148"/>
      <c r="AK93" s="150"/>
      <c r="AL93" s="148"/>
      <c r="AM93" s="148"/>
      <c r="AN93" s="384"/>
      <c r="AO93" s="385"/>
      <c r="AP93" s="385"/>
      <c r="AQ93" s="385"/>
      <c r="AR93" s="385"/>
      <c r="AS93" s="385"/>
      <c r="AT93" s="386"/>
      <c r="AU93" s="384"/>
      <c r="AV93" s="385"/>
      <c r="AW93" s="385"/>
      <c r="AX93" s="385"/>
      <c r="AY93" s="385"/>
      <c r="AZ93" s="385"/>
      <c r="BA93" s="385"/>
      <c r="BB93" s="385"/>
      <c r="BC93" s="385"/>
      <c r="BD93" s="385"/>
      <c r="BE93" s="385"/>
      <c r="BF93" s="386"/>
    </row>
    <row r="94" spans="1:58" x14ac:dyDescent="0.25">
      <c r="A94" s="100" t="str">
        <f>'Input Volunteers'!A93</f>
        <v>Varsha Durve</v>
      </c>
      <c r="B94" s="104">
        <f t="shared" si="13"/>
        <v>19</v>
      </c>
      <c r="C94" s="105">
        <f t="shared" si="14"/>
        <v>8</v>
      </c>
      <c r="D94" s="106">
        <f t="shared" si="15"/>
        <v>0</v>
      </c>
      <c r="E94" s="106">
        <f t="shared" si="16"/>
        <v>11</v>
      </c>
      <c r="F94" s="146">
        <f t="shared" si="17"/>
        <v>0</v>
      </c>
      <c r="G94" s="148"/>
      <c r="H94" s="148"/>
      <c r="I94" s="147"/>
      <c r="J94" s="144">
        <f t="shared" si="18"/>
        <v>1</v>
      </c>
      <c r="K94" s="148">
        <v>1</v>
      </c>
      <c r="L94" s="148"/>
      <c r="M94" s="150"/>
      <c r="N94" s="146">
        <f t="shared" si="19"/>
        <v>0</v>
      </c>
      <c r="O94" s="148"/>
      <c r="P94" s="150"/>
      <c r="Q94" s="148"/>
      <c r="R94" s="146">
        <f t="shared" si="20"/>
        <v>13</v>
      </c>
      <c r="S94" s="150">
        <v>3</v>
      </c>
      <c r="T94" s="148"/>
      <c r="U94" s="148">
        <v>10</v>
      </c>
      <c r="V94" s="146">
        <f t="shared" si="21"/>
        <v>0</v>
      </c>
      <c r="W94" s="148"/>
      <c r="X94" s="148"/>
      <c r="Y94" s="150"/>
      <c r="Z94" s="146">
        <f t="shared" si="22"/>
        <v>1</v>
      </c>
      <c r="AA94" s="148">
        <v>1</v>
      </c>
      <c r="AB94" s="150"/>
      <c r="AC94" s="148"/>
      <c r="AD94" s="146">
        <f t="shared" si="23"/>
        <v>3</v>
      </c>
      <c r="AE94" s="148">
        <v>3</v>
      </c>
      <c r="AF94" s="148"/>
      <c r="AG94" s="150"/>
      <c r="AH94" s="180">
        <f t="shared" si="24"/>
        <v>1</v>
      </c>
      <c r="AI94" s="148">
        <v>1</v>
      </c>
      <c r="AJ94" s="148"/>
      <c r="AK94" s="150"/>
      <c r="AL94" s="148"/>
      <c r="AM94" s="148"/>
      <c r="AN94" s="384"/>
      <c r="AO94" s="385"/>
      <c r="AP94" s="385"/>
      <c r="AQ94" s="385"/>
      <c r="AR94" s="385"/>
      <c r="AS94" s="385"/>
      <c r="AT94" s="386"/>
      <c r="AU94" s="384"/>
      <c r="AV94" s="385"/>
      <c r="AW94" s="385"/>
      <c r="AX94" s="385"/>
      <c r="AY94" s="385"/>
      <c r="AZ94" s="385"/>
      <c r="BA94" s="385"/>
      <c r="BB94" s="385"/>
      <c r="BC94" s="385"/>
      <c r="BD94" s="385"/>
      <c r="BE94" s="385"/>
      <c r="BF94" s="386"/>
    </row>
    <row r="95" spans="1:58" x14ac:dyDescent="0.25">
      <c r="A95" s="100" t="str">
        <f>'Input Volunteers'!A94</f>
        <v>Xuechung Qui (Angela)</v>
      </c>
      <c r="B95" s="104">
        <f t="shared" si="13"/>
        <v>0</v>
      </c>
      <c r="C95" s="105">
        <f t="shared" si="14"/>
        <v>0</v>
      </c>
      <c r="D95" s="106">
        <f t="shared" si="15"/>
        <v>0</v>
      </c>
      <c r="E95" s="106">
        <f t="shared" si="16"/>
        <v>0</v>
      </c>
      <c r="F95" s="146">
        <f t="shared" si="17"/>
        <v>0</v>
      </c>
      <c r="G95" s="148"/>
      <c r="H95" s="148"/>
      <c r="I95" s="147"/>
      <c r="J95" s="144">
        <f t="shared" si="18"/>
        <v>0</v>
      </c>
      <c r="K95" s="148"/>
      <c r="L95" s="148"/>
      <c r="M95" s="150"/>
      <c r="N95" s="146">
        <f t="shared" si="19"/>
        <v>0</v>
      </c>
      <c r="O95" s="148"/>
      <c r="P95" s="150"/>
      <c r="Q95" s="148"/>
      <c r="R95" s="146">
        <f t="shared" si="20"/>
        <v>0</v>
      </c>
      <c r="S95" s="150"/>
      <c r="T95" s="148"/>
      <c r="U95" s="148"/>
      <c r="V95" s="146">
        <f t="shared" si="21"/>
        <v>0</v>
      </c>
      <c r="W95" s="148"/>
      <c r="X95" s="148"/>
      <c r="Y95" s="150"/>
      <c r="Z95" s="146">
        <f t="shared" si="22"/>
        <v>0</v>
      </c>
      <c r="AA95" s="148"/>
      <c r="AB95" s="150"/>
      <c r="AC95" s="148"/>
      <c r="AD95" s="146">
        <f t="shared" si="23"/>
        <v>0</v>
      </c>
      <c r="AE95" s="148"/>
      <c r="AF95" s="148"/>
      <c r="AG95" s="150"/>
      <c r="AH95" s="180">
        <f t="shared" si="24"/>
        <v>0</v>
      </c>
      <c r="AI95" s="148"/>
      <c r="AJ95" s="148"/>
      <c r="AK95" s="150"/>
      <c r="AL95" s="148"/>
      <c r="AM95" s="148"/>
      <c r="AN95" s="384"/>
      <c r="AO95" s="385"/>
      <c r="AP95" s="385"/>
      <c r="AQ95" s="385"/>
      <c r="AR95" s="385"/>
      <c r="AS95" s="385"/>
      <c r="AT95" s="386"/>
      <c r="AU95" s="384"/>
      <c r="AV95" s="385"/>
      <c r="AW95" s="385"/>
      <c r="AX95" s="385"/>
      <c r="AY95" s="385"/>
      <c r="AZ95" s="385"/>
      <c r="BA95" s="385"/>
      <c r="BB95" s="385"/>
      <c r="BC95" s="385"/>
      <c r="BD95" s="385"/>
      <c r="BE95" s="385"/>
      <c r="BF95" s="386"/>
    </row>
    <row r="96" spans="1:58" x14ac:dyDescent="0.25">
      <c r="A96" s="100" t="str">
        <f>'Input Volunteers'!A95</f>
        <v>Kimaya Nandkumar</v>
      </c>
      <c r="B96" s="104">
        <f t="shared" si="13"/>
        <v>0</v>
      </c>
      <c r="C96" s="105">
        <f t="shared" si="14"/>
        <v>0</v>
      </c>
      <c r="D96" s="106">
        <f t="shared" si="15"/>
        <v>0</v>
      </c>
      <c r="E96" s="106">
        <f t="shared" si="16"/>
        <v>0</v>
      </c>
      <c r="F96" s="146">
        <f t="shared" si="17"/>
        <v>0</v>
      </c>
      <c r="G96" s="148"/>
      <c r="H96" s="148"/>
      <c r="I96" s="147"/>
      <c r="J96" s="144">
        <f t="shared" si="18"/>
        <v>0</v>
      </c>
      <c r="K96" s="148"/>
      <c r="L96" s="148"/>
      <c r="M96" s="150"/>
      <c r="N96" s="146">
        <f t="shared" si="19"/>
        <v>0</v>
      </c>
      <c r="O96" s="148"/>
      <c r="P96" s="150"/>
      <c r="Q96" s="148"/>
      <c r="R96" s="146">
        <f t="shared" si="20"/>
        <v>0</v>
      </c>
      <c r="S96" s="150"/>
      <c r="T96" s="148"/>
      <c r="U96" s="148"/>
      <c r="V96" s="146">
        <f t="shared" si="21"/>
        <v>0</v>
      </c>
      <c r="W96" s="148"/>
      <c r="X96" s="148"/>
      <c r="Y96" s="150"/>
      <c r="Z96" s="146">
        <f t="shared" si="22"/>
        <v>0</v>
      </c>
      <c r="AA96" s="148"/>
      <c r="AB96" s="150"/>
      <c r="AC96" s="148"/>
      <c r="AD96" s="146">
        <f t="shared" si="23"/>
        <v>0</v>
      </c>
      <c r="AE96" s="148"/>
      <c r="AF96" s="148"/>
      <c r="AG96" s="150"/>
      <c r="AH96" s="180">
        <f t="shared" si="24"/>
        <v>0</v>
      </c>
      <c r="AI96" s="148"/>
      <c r="AJ96" s="148"/>
      <c r="AK96" s="150"/>
      <c r="AL96" s="148"/>
      <c r="AM96" s="148"/>
      <c r="AN96" s="384"/>
      <c r="AO96" s="385"/>
      <c r="AP96" s="385"/>
      <c r="AQ96" s="385"/>
      <c r="AR96" s="385"/>
      <c r="AS96" s="385"/>
      <c r="AT96" s="386"/>
      <c r="AU96" s="384"/>
      <c r="AV96" s="385"/>
      <c r="AW96" s="385"/>
      <c r="AX96" s="385"/>
      <c r="AY96" s="385"/>
      <c r="AZ96" s="385"/>
      <c r="BA96" s="385"/>
      <c r="BB96" s="385"/>
      <c r="BC96" s="385"/>
      <c r="BD96" s="385"/>
      <c r="BE96" s="385"/>
      <c r="BF96" s="386"/>
    </row>
    <row r="97" spans="1:58" x14ac:dyDescent="0.25">
      <c r="A97" s="100" t="str">
        <f>'Input Volunteers'!A96</f>
        <v>Umma Salma</v>
      </c>
      <c r="B97" s="104">
        <f t="shared" si="13"/>
        <v>0</v>
      </c>
      <c r="C97" s="105">
        <f t="shared" si="14"/>
        <v>0</v>
      </c>
      <c r="D97" s="106">
        <f t="shared" si="15"/>
        <v>0</v>
      </c>
      <c r="E97" s="106">
        <f t="shared" si="16"/>
        <v>0</v>
      </c>
      <c r="F97" s="146">
        <f t="shared" si="17"/>
        <v>0</v>
      </c>
      <c r="G97" s="148"/>
      <c r="H97" s="148"/>
      <c r="I97" s="147"/>
      <c r="J97" s="144">
        <f t="shared" si="18"/>
        <v>0</v>
      </c>
      <c r="K97" s="148"/>
      <c r="L97" s="148"/>
      <c r="M97" s="150"/>
      <c r="N97" s="146">
        <f t="shared" si="19"/>
        <v>0</v>
      </c>
      <c r="O97" s="148"/>
      <c r="P97" s="150"/>
      <c r="Q97" s="148"/>
      <c r="R97" s="146">
        <f t="shared" si="20"/>
        <v>0</v>
      </c>
      <c r="S97" s="150"/>
      <c r="T97" s="148"/>
      <c r="U97" s="148"/>
      <c r="V97" s="146">
        <f t="shared" si="21"/>
        <v>0</v>
      </c>
      <c r="W97" s="148"/>
      <c r="X97" s="148"/>
      <c r="Y97" s="150"/>
      <c r="Z97" s="146">
        <f t="shared" si="22"/>
        <v>0</v>
      </c>
      <c r="AA97" s="148"/>
      <c r="AB97" s="150"/>
      <c r="AC97" s="148"/>
      <c r="AD97" s="146">
        <f t="shared" si="23"/>
        <v>0</v>
      </c>
      <c r="AE97" s="148"/>
      <c r="AF97" s="148"/>
      <c r="AG97" s="150"/>
      <c r="AH97" s="180">
        <f t="shared" si="24"/>
        <v>0</v>
      </c>
      <c r="AI97" s="148"/>
      <c r="AJ97" s="148"/>
      <c r="AK97" s="150"/>
      <c r="AL97" s="148"/>
      <c r="AM97" s="148"/>
      <c r="AN97" s="384"/>
      <c r="AO97" s="385"/>
      <c r="AP97" s="385"/>
      <c r="AQ97" s="385"/>
      <c r="AR97" s="385"/>
      <c r="AS97" s="385"/>
      <c r="AT97" s="386"/>
      <c r="AU97" s="384"/>
      <c r="AV97" s="385"/>
      <c r="AW97" s="385"/>
      <c r="AX97" s="385"/>
      <c r="AY97" s="385"/>
      <c r="AZ97" s="385"/>
      <c r="BA97" s="385"/>
      <c r="BB97" s="385"/>
      <c r="BC97" s="385"/>
      <c r="BD97" s="385"/>
      <c r="BE97" s="385"/>
      <c r="BF97" s="386"/>
    </row>
    <row r="98" spans="1:58" x14ac:dyDescent="0.25">
      <c r="A98" s="100" t="str">
        <f>'Input Volunteers'!A97</f>
        <v>Hazera Begum</v>
      </c>
      <c r="B98" s="104">
        <f t="shared" si="13"/>
        <v>0</v>
      </c>
      <c r="C98" s="105">
        <f t="shared" si="14"/>
        <v>0</v>
      </c>
      <c r="D98" s="106">
        <f t="shared" si="15"/>
        <v>0</v>
      </c>
      <c r="E98" s="106">
        <f t="shared" si="16"/>
        <v>0</v>
      </c>
      <c r="F98" s="146">
        <f t="shared" si="17"/>
        <v>0</v>
      </c>
      <c r="G98" s="148"/>
      <c r="H98" s="148"/>
      <c r="I98" s="147"/>
      <c r="J98" s="144">
        <f t="shared" si="18"/>
        <v>0</v>
      </c>
      <c r="K98" s="148"/>
      <c r="L98" s="148"/>
      <c r="M98" s="150"/>
      <c r="N98" s="146">
        <f t="shared" si="19"/>
        <v>0</v>
      </c>
      <c r="O98" s="148"/>
      <c r="P98" s="150"/>
      <c r="Q98" s="148"/>
      <c r="R98" s="146">
        <f t="shared" si="20"/>
        <v>0</v>
      </c>
      <c r="S98" s="150"/>
      <c r="T98" s="148"/>
      <c r="U98" s="148"/>
      <c r="V98" s="146">
        <f t="shared" si="21"/>
        <v>0</v>
      </c>
      <c r="W98" s="148"/>
      <c r="X98" s="148"/>
      <c r="Y98" s="150"/>
      <c r="Z98" s="146">
        <f t="shared" si="22"/>
        <v>0</v>
      </c>
      <c r="AA98" s="148"/>
      <c r="AB98" s="150"/>
      <c r="AC98" s="148"/>
      <c r="AD98" s="146">
        <f t="shared" si="23"/>
        <v>0</v>
      </c>
      <c r="AE98" s="148"/>
      <c r="AF98" s="148"/>
      <c r="AG98" s="150"/>
      <c r="AH98" s="180">
        <f t="shared" si="24"/>
        <v>0</v>
      </c>
      <c r="AI98" s="148"/>
      <c r="AJ98" s="148"/>
      <c r="AK98" s="150"/>
      <c r="AL98" s="148"/>
      <c r="AM98" s="148"/>
      <c r="AN98" s="384"/>
      <c r="AO98" s="385"/>
      <c r="AP98" s="385"/>
      <c r="AQ98" s="385"/>
      <c r="AR98" s="385"/>
      <c r="AS98" s="385"/>
      <c r="AT98" s="386"/>
      <c r="AU98" s="384"/>
      <c r="AV98" s="385"/>
      <c r="AW98" s="385"/>
      <c r="AX98" s="385"/>
      <c r="AY98" s="385"/>
      <c r="AZ98" s="385"/>
      <c r="BA98" s="385"/>
      <c r="BB98" s="385"/>
      <c r="BC98" s="385"/>
      <c r="BD98" s="385"/>
      <c r="BE98" s="385"/>
      <c r="BF98" s="386"/>
    </row>
    <row r="99" spans="1:58" x14ac:dyDescent="0.25">
      <c r="A99" s="100" t="str">
        <f>'Input Volunteers'!A98</f>
        <v>Sirin Begum</v>
      </c>
      <c r="B99" s="104">
        <f t="shared" si="13"/>
        <v>0</v>
      </c>
      <c r="C99" s="105">
        <f t="shared" si="14"/>
        <v>0</v>
      </c>
      <c r="D99" s="106">
        <f t="shared" si="15"/>
        <v>0</v>
      </c>
      <c r="E99" s="106">
        <f t="shared" si="16"/>
        <v>0</v>
      </c>
      <c r="F99" s="146">
        <f t="shared" si="17"/>
        <v>0</v>
      </c>
      <c r="G99" s="148"/>
      <c r="H99" s="148"/>
      <c r="I99" s="147"/>
      <c r="J99" s="144">
        <f t="shared" si="18"/>
        <v>0</v>
      </c>
      <c r="K99" s="148"/>
      <c r="L99" s="148"/>
      <c r="M99" s="150"/>
      <c r="N99" s="146">
        <f t="shared" si="19"/>
        <v>0</v>
      </c>
      <c r="O99" s="148"/>
      <c r="P99" s="150"/>
      <c r="Q99" s="148"/>
      <c r="R99" s="146">
        <f t="shared" si="20"/>
        <v>0</v>
      </c>
      <c r="S99" s="150"/>
      <c r="T99" s="148"/>
      <c r="U99" s="148"/>
      <c r="V99" s="146">
        <f t="shared" si="21"/>
        <v>0</v>
      </c>
      <c r="W99" s="148"/>
      <c r="X99" s="148"/>
      <c r="Y99" s="150"/>
      <c r="Z99" s="146">
        <f t="shared" si="22"/>
        <v>0</v>
      </c>
      <c r="AA99" s="148"/>
      <c r="AB99" s="150"/>
      <c r="AC99" s="148"/>
      <c r="AD99" s="146">
        <f t="shared" si="23"/>
        <v>0</v>
      </c>
      <c r="AE99" s="148"/>
      <c r="AF99" s="148"/>
      <c r="AG99" s="150"/>
      <c r="AH99" s="180">
        <f t="shared" si="24"/>
        <v>0</v>
      </c>
      <c r="AI99" s="148"/>
      <c r="AJ99" s="148"/>
      <c r="AK99" s="150"/>
      <c r="AL99" s="148"/>
      <c r="AM99" s="148"/>
      <c r="AN99" s="384"/>
      <c r="AO99" s="385"/>
      <c r="AP99" s="385"/>
      <c r="AQ99" s="385"/>
      <c r="AR99" s="385"/>
      <c r="AS99" s="385"/>
      <c r="AT99" s="386"/>
      <c r="AU99" s="384"/>
      <c r="AV99" s="385"/>
      <c r="AW99" s="385"/>
      <c r="AX99" s="385"/>
      <c r="AY99" s="385"/>
      <c r="AZ99" s="385"/>
      <c r="BA99" s="385"/>
      <c r="BB99" s="385"/>
      <c r="BC99" s="385"/>
      <c r="BD99" s="385"/>
      <c r="BE99" s="385"/>
      <c r="BF99" s="386"/>
    </row>
    <row r="100" spans="1:58" x14ac:dyDescent="0.25">
      <c r="A100" s="100" t="str">
        <f>'Input Volunteers'!A99</f>
        <v>Kochon Bibi</v>
      </c>
      <c r="B100" s="104">
        <f t="shared" si="13"/>
        <v>0</v>
      </c>
      <c r="C100" s="105">
        <f t="shared" si="14"/>
        <v>0</v>
      </c>
      <c r="D100" s="106">
        <f t="shared" si="15"/>
        <v>0</v>
      </c>
      <c r="E100" s="106">
        <f t="shared" si="16"/>
        <v>0</v>
      </c>
      <c r="F100" s="146">
        <f t="shared" si="17"/>
        <v>0</v>
      </c>
      <c r="G100" s="148"/>
      <c r="H100" s="148"/>
      <c r="I100" s="147"/>
      <c r="J100" s="144">
        <f t="shared" si="18"/>
        <v>0</v>
      </c>
      <c r="K100" s="148"/>
      <c r="L100" s="148"/>
      <c r="M100" s="150"/>
      <c r="N100" s="146">
        <f t="shared" si="19"/>
        <v>0</v>
      </c>
      <c r="O100" s="148"/>
      <c r="P100" s="150"/>
      <c r="Q100" s="148"/>
      <c r="R100" s="146">
        <f t="shared" si="20"/>
        <v>0</v>
      </c>
      <c r="S100" s="150"/>
      <c r="T100" s="148"/>
      <c r="U100" s="148"/>
      <c r="V100" s="146">
        <f t="shared" si="21"/>
        <v>0</v>
      </c>
      <c r="W100" s="148"/>
      <c r="X100" s="148"/>
      <c r="Y100" s="150"/>
      <c r="Z100" s="146">
        <f t="shared" si="22"/>
        <v>0</v>
      </c>
      <c r="AA100" s="148"/>
      <c r="AB100" s="150"/>
      <c r="AC100" s="148"/>
      <c r="AD100" s="146">
        <f t="shared" si="23"/>
        <v>0</v>
      </c>
      <c r="AE100" s="148"/>
      <c r="AF100" s="148"/>
      <c r="AG100" s="150"/>
      <c r="AH100" s="180">
        <f t="shared" si="24"/>
        <v>0</v>
      </c>
      <c r="AI100" s="148"/>
      <c r="AJ100" s="148"/>
      <c r="AK100" s="150"/>
      <c r="AL100" s="148"/>
      <c r="AM100" s="148"/>
      <c r="AN100" s="384"/>
      <c r="AO100" s="385"/>
      <c r="AP100" s="385"/>
      <c r="AQ100" s="385"/>
      <c r="AR100" s="385"/>
      <c r="AS100" s="385"/>
      <c r="AT100" s="386"/>
      <c r="AU100" s="384"/>
      <c r="AV100" s="385"/>
      <c r="AW100" s="385"/>
      <c r="AX100" s="385"/>
      <c r="AY100" s="385"/>
      <c r="AZ100" s="385"/>
      <c r="BA100" s="385"/>
      <c r="BB100" s="385"/>
      <c r="BC100" s="385"/>
      <c r="BD100" s="385"/>
      <c r="BE100" s="385"/>
      <c r="BF100" s="386"/>
    </row>
    <row r="101" spans="1:58" x14ac:dyDescent="0.25">
      <c r="A101" s="100" t="str">
        <f>'Input Volunteers'!A100</f>
        <v>Samareh Malkami</v>
      </c>
      <c r="B101" s="104">
        <f t="shared" si="13"/>
        <v>0</v>
      </c>
      <c r="C101" s="105">
        <f t="shared" si="14"/>
        <v>0</v>
      </c>
      <c r="D101" s="106">
        <f t="shared" si="15"/>
        <v>0</v>
      </c>
      <c r="E101" s="106">
        <f t="shared" si="16"/>
        <v>0</v>
      </c>
      <c r="F101" s="146">
        <f t="shared" si="17"/>
        <v>0</v>
      </c>
      <c r="G101" s="148"/>
      <c r="H101" s="148"/>
      <c r="I101" s="147"/>
      <c r="J101" s="144">
        <f t="shared" si="18"/>
        <v>0</v>
      </c>
      <c r="K101" s="148"/>
      <c r="L101" s="148"/>
      <c r="M101" s="150"/>
      <c r="N101" s="146">
        <f t="shared" si="19"/>
        <v>0</v>
      </c>
      <c r="O101" s="148"/>
      <c r="P101" s="150"/>
      <c r="Q101" s="148"/>
      <c r="R101" s="146">
        <f t="shared" si="20"/>
        <v>0</v>
      </c>
      <c r="S101" s="150"/>
      <c r="T101" s="148"/>
      <c r="U101" s="148"/>
      <c r="V101" s="146">
        <f t="shared" si="21"/>
        <v>0</v>
      </c>
      <c r="W101" s="148"/>
      <c r="X101" s="148"/>
      <c r="Y101" s="150"/>
      <c r="Z101" s="146">
        <f t="shared" si="22"/>
        <v>0</v>
      </c>
      <c r="AA101" s="148"/>
      <c r="AB101" s="150"/>
      <c r="AC101" s="148"/>
      <c r="AD101" s="146">
        <f t="shared" si="23"/>
        <v>0</v>
      </c>
      <c r="AE101" s="148"/>
      <c r="AF101" s="148"/>
      <c r="AG101" s="150"/>
      <c r="AH101" s="180">
        <f t="shared" si="24"/>
        <v>0</v>
      </c>
      <c r="AI101" s="148"/>
      <c r="AJ101" s="148"/>
      <c r="AK101" s="150"/>
      <c r="AL101" s="148"/>
      <c r="AM101" s="148"/>
      <c r="AN101" s="384"/>
      <c r="AO101" s="385"/>
      <c r="AP101" s="385"/>
      <c r="AQ101" s="385"/>
      <c r="AR101" s="385"/>
      <c r="AS101" s="385"/>
      <c r="AT101" s="386"/>
      <c r="AU101" s="384"/>
      <c r="AV101" s="385"/>
      <c r="AW101" s="385"/>
      <c r="AX101" s="385"/>
      <c r="AY101" s="385"/>
      <c r="AZ101" s="385"/>
      <c r="BA101" s="385"/>
      <c r="BB101" s="385"/>
      <c r="BC101" s="385"/>
      <c r="BD101" s="385"/>
      <c r="BE101" s="385"/>
      <c r="BF101" s="386"/>
    </row>
    <row r="102" spans="1:58" x14ac:dyDescent="0.25">
      <c r="A102" s="100" t="str">
        <f>'Input Volunteers'!A101</f>
        <v>Elham Moradi</v>
      </c>
      <c r="B102" s="104">
        <f t="shared" si="13"/>
        <v>0</v>
      </c>
      <c r="C102" s="105">
        <f t="shared" si="14"/>
        <v>0</v>
      </c>
      <c r="D102" s="106">
        <f t="shared" si="15"/>
        <v>0</v>
      </c>
      <c r="E102" s="106">
        <f t="shared" si="16"/>
        <v>0</v>
      </c>
      <c r="F102" s="146">
        <f t="shared" si="17"/>
        <v>0</v>
      </c>
      <c r="G102" s="148"/>
      <c r="H102" s="148"/>
      <c r="I102" s="147"/>
      <c r="J102" s="144">
        <f t="shared" si="18"/>
        <v>0</v>
      </c>
      <c r="K102" s="148"/>
      <c r="L102" s="148"/>
      <c r="M102" s="150"/>
      <c r="N102" s="146">
        <f t="shared" si="19"/>
        <v>0</v>
      </c>
      <c r="O102" s="148"/>
      <c r="P102" s="150"/>
      <c r="Q102" s="148"/>
      <c r="R102" s="146">
        <f t="shared" si="20"/>
        <v>0</v>
      </c>
      <c r="S102" s="150"/>
      <c r="T102" s="148"/>
      <c r="U102" s="148"/>
      <c r="V102" s="146">
        <f t="shared" si="21"/>
        <v>0</v>
      </c>
      <c r="W102" s="148"/>
      <c r="X102" s="148"/>
      <c r="Y102" s="150"/>
      <c r="Z102" s="146">
        <f t="shared" si="22"/>
        <v>0</v>
      </c>
      <c r="AA102" s="148"/>
      <c r="AB102" s="150"/>
      <c r="AC102" s="148"/>
      <c r="AD102" s="146">
        <f t="shared" si="23"/>
        <v>0</v>
      </c>
      <c r="AE102" s="148"/>
      <c r="AF102" s="148"/>
      <c r="AG102" s="150"/>
      <c r="AH102" s="180">
        <f t="shared" si="24"/>
        <v>0</v>
      </c>
      <c r="AI102" s="148"/>
      <c r="AJ102" s="148"/>
      <c r="AK102" s="150"/>
      <c r="AL102" s="148"/>
      <c r="AM102" s="148"/>
      <c r="AN102" s="384"/>
      <c r="AO102" s="385"/>
      <c r="AP102" s="385"/>
      <c r="AQ102" s="385"/>
      <c r="AR102" s="385"/>
      <c r="AS102" s="385"/>
      <c r="AT102" s="386"/>
      <c r="AU102" s="384"/>
      <c r="AV102" s="385"/>
      <c r="AW102" s="385"/>
      <c r="AX102" s="385"/>
      <c r="AY102" s="385"/>
      <c r="AZ102" s="385"/>
      <c r="BA102" s="385"/>
      <c r="BB102" s="385"/>
      <c r="BC102" s="385"/>
      <c r="BD102" s="385"/>
      <c r="BE102" s="385"/>
      <c r="BF102" s="386"/>
    </row>
    <row r="103" spans="1:58" x14ac:dyDescent="0.25">
      <c r="A103" s="100" t="str">
        <f>'Input Volunteers'!A102</f>
        <v>Josephine Paul</v>
      </c>
      <c r="B103" s="104">
        <f t="shared" si="13"/>
        <v>0</v>
      </c>
      <c r="C103" s="105">
        <f t="shared" si="14"/>
        <v>0</v>
      </c>
      <c r="D103" s="106">
        <f t="shared" si="15"/>
        <v>0</v>
      </c>
      <c r="E103" s="106">
        <f t="shared" si="16"/>
        <v>0</v>
      </c>
      <c r="F103" s="146">
        <f t="shared" si="17"/>
        <v>0</v>
      </c>
      <c r="G103" s="148"/>
      <c r="H103" s="148"/>
      <c r="I103" s="147"/>
      <c r="J103" s="144">
        <f t="shared" si="18"/>
        <v>0</v>
      </c>
      <c r="K103" s="148"/>
      <c r="L103" s="148"/>
      <c r="M103" s="150"/>
      <c r="N103" s="146">
        <f t="shared" si="19"/>
        <v>0</v>
      </c>
      <c r="O103" s="148"/>
      <c r="P103" s="150"/>
      <c r="Q103" s="148"/>
      <c r="R103" s="146">
        <f t="shared" si="20"/>
        <v>0</v>
      </c>
      <c r="S103" s="150"/>
      <c r="T103" s="148"/>
      <c r="U103" s="148"/>
      <c r="V103" s="146">
        <f t="shared" si="21"/>
        <v>0</v>
      </c>
      <c r="W103" s="148"/>
      <c r="X103" s="148"/>
      <c r="Y103" s="150"/>
      <c r="Z103" s="146">
        <f t="shared" si="22"/>
        <v>0</v>
      </c>
      <c r="AA103" s="148"/>
      <c r="AB103" s="150"/>
      <c r="AC103" s="148"/>
      <c r="AD103" s="146">
        <f t="shared" si="23"/>
        <v>0</v>
      </c>
      <c r="AE103" s="148"/>
      <c r="AF103" s="148"/>
      <c r="AG103" s="150"/>
      <c r="AH103" s="180">
        <f t="shared" si="24"/>
        <v>0</v>
      </c>
      <c r="AI103" s="148"/>
      <c r="AJ103" s="148"/>
      <c r="AK103" s="150"/>
      <c r="AL103" s="148"/>
      <c r="AM103" s="148"/>
      <c r="AN103" s="384"/>
      <c r="AO103" s="385"/>
      <c r="AP103" s="385"/>
      <c r="AQ103" s="385"/>
      <c r="AR103" s="385"/>
      <c r="AS103" s="385"/>
      <c r="AT103" s="386"/>
      <c r="AU103" s="384"/>
      <c r="AV103" s="385"/>
      <c r="AW103" s="385"/>
      <c r="AX103" s="385"/>
      <c r="AY103" s="385"/>
      <c r="AZ103" s="385"/>
      <c r="BA103" s="385"/>
      <c r="BB103" s="385"/>
      <c r="BC103" s="385"/>
      <c r="BD103" s="385"/>
      <c r="BE103" s="385"/>
      <c r="BF103" s="386"/>
    </row>
    <row r="104" spans="1:58" x14ac:dyDescent="0.25">
      <c r="A104" s="100" t="str">
        <f>'Input Volunteers'!A103</f>
        <v>Ganga Pradhan</v>
      </c>
      <c r="B104" s="104">
        <f t="shared" si="13"/>
        <v>0</v>
      </c>
      <c r="C104" s="105">
        <f t="shared" si="14"/>
        <v>0</v>
      </c>
      <c r="D104" s="106">
        <f t="shared" si="15"/>
        <v>0</v>
      </c>
      <c r="E104" s="106">
        <f t="shared" si="16"/>
        <v>0</v>
      </c>
      <c r="F104" s="146">
        <f t="shared" si="17"/>
        <v>0</v>
      </c>
      <c r="G104" s="148"/>
      <c r="H104" s="148"/>
      <c r="I104" s="147"/>
      <c r="J104" s="144">
        <f t="shared" si="18"/>
        <v>0</v>
      </c>
      <c r="K104" s="148"/>
      <c r="L104" s="148"/>
      <c r="M104" s="150"/>
      <c r="N104" s="146">
        <f t="shared" si="19"/>
        <v>0</v>
      </c>
      <c r="O104" s="148"/>
      <c r="P104" s="150"/>
      <c r="Q104" s="148"/>
      <c r="R104" s="146">
        <f t="shared" si="20"/>
        <v>0</v>
      </c>
      <c r="S104" s="150"/>
      <c r="T104" s="148"/>
      <c r="U104" s="148"/>
      <c r="V104" s="146">
        <f t="shared" si="21"/>
        <v>0</v>
      </c>
      <c r="W104" s="148"/>
      <c r="X104" s="148"/>
      <c r="Y104" s="150"/>
      <c r="Z104" s="146">
        <f t="shared" si="22"/>
        <v>0</v>
      </c>
      <c r="AA104" s="148"/>
      <c r="AB104" s="150"/>
      <c r="AC104" s="148"/>
      <c r="AD104" s="146">
        <f t="shared" si="23"/>
        <v>0</v>
      </c>
      <c r="AE104" s="148"/>
      <c r="AF104" s="148"/>
      <c r="AG104" s="150"/>
      <c r="AH104" s="180">
        <f t="shared" si="24"/>
        <v>0</v>
      </c>
      <c r="AI104" s="148"/>
      <c r="AJ104" s="148"/>
      <c r="AK104" s="150"/>
      <c r="AL104" s="148"/>
      <c r="AM104" s="148"/>
      <c r="AN104" s="384"/>
      <c r="AO104" s="385"/>
      <c r="AP104" s="385"/>
      <c r="AQ104" s="385"/>
      <c r="AR104" s="385"/>
      <c r="AS104" s="385"/>
      <c r="AT104" s="386"/>
      <c r="AU104" s="384"/>
      <c r="AV104" s="385"/>
      <c r="AW104" s="385"/>
      <c r="AX104" s="385"/>
      <c r="AY104" s="385"/>
      <c r="AZ104" s="385"/>
      <c r="BA104" s="385"/>
      <c r="BB104" s="385"/>
      <c r="BC104" s="385"/>
      <c r="BD104" s="385"/>
      <c r="BE104" s="385"/>
      <c r="BF104" s="386"/>
    </row>
    <row r="105" spans="1:58" x14ac:dyDescent="0.25">
      <c r="A105" s="100" t="str">
        <f>'Input Volunteers'!A104</f>
        <v>Suping Sun</v>
      </c>
      <c r="B105" s="104">
        <f t="shared" si="13"/>
        <v>0</v>
      </c>
      <c r="C105" s="105">
        <f t="shared" si="14"/>
        <v>0</v>
      </c>
      <c r="D105" s="106">
        <f t="shared" si="15"/>
        <v>0</v>
      </c>
      <c r="E105" s="106">
        <f t="shared" si="16"/>
        <v>0</v>
      </c>
      <c r="F105" s="146">
        <f t="shared" si="17"/>
        <v>0</v>
      </c>
      <c r="G105" s="148"/>
      <c r="H105" s="148"/>
      <c r="I105" s="147"/>
      <c r="J105" s="144">
        <f t="shared" si="18"/>
        <v>0</v>
      </c>
      <c r="K105" s="148"/>
      <c r="L105" s="148"/>
      <c r="M105" s="150"/>
      <c r="N105" s="146">
        <f t="shared" si="19"/>
        <v>0</v>
      </c>
      <c r="O105" s="148"/>
      <c r="P105" s="150"/>
      <c r="Q105" s="148"/>
      <c r="R105" s="146">
        <f t="shared" si="20"/>
        <v>0</v>
      </c>
      <c r="S105" s="150"/>
      <c r="T105" s="148"/>
      <c r="U105" s="148"/>
      <c r="V105" s="146">
        <f t="shared" si="21"/>
        <v>0</v>
      </c>
      <c r="W105" s="148"/>
      <c r="X105" s="148"/>
      <c r="Y105" s="150"/>
      <c r="Z105" s="146">
        <f t="shared" si="22"/>
        <v>0</v>
      </c>
      <c r="AA105" s="148"/>
      <c r="AB105" s="150"/>
      <c r="AC105" s="148"/>
      <c r="AD105" s="146">
        <f t="shared" si="23"/>
        <v>0</v>
      </c>
      <c r="AE105" s="148"/>
      <c r="AF105" s="148"/>
      <c r="AG105" s="150"/>
      <c r="AH105" s="180">
        <f t="shared" si="24"/>
        <v>0</v>
      </c>
      <c r="AI105" s="148"/>
      <c r="AJ105" s="148"/>
      <c r="AK105" s="150"/>
      <c r="AL105" s="148"/>
      <c r="AM105" s="148"/>
      <c r="AN105" s="384"/>
      <c r="AO105" s="385"/>
      <c r="AP105" s="385"/>
      <c r="AQ105" s="385"/>
      <c r="AR105" s="385"/>
      <c r="AS105" s="385"/>
      <c r="AT105" s="386"/>
      <c r="AU105" s="384"/>
      <c r="AV105" s="385"/>
      <c r="AW105" s="385"/>
      <c r="AX105" s="385"/>
      <c r="AY105" s="385"/>
      <c r="AZ105" s="385"/>
      <c r="BA105" s="385"/>
      <c r="BB105" s="385"/>
      <c r="BC105" s="385"/>
      <c r="BD105" s="385"/>
      <c r="BE105" s="385"/>
      <c r="BF105" s="386"/>
    </row>
    <row r="106" spans="1:58" x14ac:dyDescent="0.25">
      <c r="A106" s="100" t="str">
        <f>'Input Volunteers'!A105</f>
        <v>Tasmin Akhter</v>
      </c>
      <c r="B106" s="104">
        <f t="shared" si="13"/>
        <v>0</v>
      </c>
      <c r="C106" s="105">
        <f t="shared" si="14"/>
        <v>0</v>
      </c>
      <c r="D106" s="106">
        <f t="shared" si="15"/>
        <v>0</v>
      </c>
      <c r="E106" s="106">
        <f t="shared" si="16"/>
        <v>0</v>
      </c>
      <c r="F106" s="146">
        <f t="shared" si="17"/>
        <v>0</v>
      </c>
      <c r="G106" s="148"/>
      <c r="H106" s="148"/>
      <c r="I106" s="147"/>
      <c r="J106" s="144">
        <f t="shared" si="18"/>
        <v>0</v>
      </c>
      <c r="K106" s="148"/>
      <c r="L106" s="148"/>
      <c r="M106" s="150"/>
      <c r="N106" s="146">
        <f t="shared" si="19"/>
        <v>0</v>
      </c>
      <c r="O106" s="148"/>
      <c r="P106" s="150"/>
      <c r="Q106" s="148"/>
      <c r="R106" s="146">
        <f t="shared" si="20"/>
        <v>0</v>
      </c>
      <c r="S106" s="150"/>
      <c r="T106" s="148"/>
      <c r="U106" s="148"/>
      <c r="V106" s="146">
        <f t="shared" si="21"/>
        <v>0</v>
      </c>
      <c r="W106" s="148"/>
      <c r="X106" s="148"/>
      <c r="Y106" s="150"/>
      <c r="Z106" s="146">
        <f t="shared" si="22"/>
        <v>0</v>
      </c>
      <c r="AA106" s="148"/>
      <c r="AB106" s="150"/>
      <c r="AC106" s="148"/>
      <c r="AD106" s="146">
        <f t="shared" si="23"/>
        <v>0</v>
      </c>
      <c r="AE106" s="148"/>
      <c r="AF106" s="148"/>
      <c r="AG106" s="150"/>
      <c r="AH106" s="180">
        <f t="shared" si="24"/>
        <v>0</v>
      </c>
      <c r="AI106" s="148"/>
      <c r="AJ106" s="148"/>
      <c r="AK106" s="150"/>
      <c r="AL106" s="148"/>
      <c r="AM106" s="148"/>
      <c r="AN106" s="384"/>
      <c r="AO106" s="385"/>
      <c r="AP106" s="385"/>
      <c r="AQ106" s="385"/>
      <c r="AR106" s="385"/>
      <c r="AS106" s="385"/>
      <c r="AT106" s="386"/>
      <c r="AU106" s="384"/>
      <c r="AV106" s="385"/>
      <c r="AW106" s="385"/>
      <c r="AX106" s="385"/>
      <c r="AY106" s="385"/>
      <c r="AZ106" s="385"/>
      <c r="BA106" s="385"/>
      <c r="BB106" s="385"/>
      <c r="BC106" s="385"/>
      <c r="BD106" s="385"/>
      <c r="BE106" s="385"/>
      <c r="BF106" s="386"/>
    </row>
    <row r="107" spans="1:58" x14ac:dyDescent="0.25">
      <c r="A107" s="100" t="str">
        <f>'Input Volunteers'!A106</f>
        <v>Husna Begum</v>
      </c>
      <c r="B107" s="104">
        <f t="shared" si="13"/>
        <v>0</v>
      </c>
      <c r="C107" s="105">
        <f t="shared" si="14"/>
        <v>0</v>
      </c>
      <c r="D107" s="106">
        <f t="shared" si="15"/>
        <v>0</v>
      </c>
      <c r="E107" s="106">
        <f t="shared" si="16"/>
        <v>0</v>
      </c>
      <c r="F107" s="146">
        <f t="shared" si="17"/>
        <v>0</v>
      </c>
      <c r="G107" s="148"/>
      <c r="H107" s="148"/>
      <c r="I107" s="147"/>
      <c r="J107" s="144">
        <f t="shared" si="18"/>
        <v>0</v>
      </c>
      <c r="K107" s="148"/>
      <c r="L107" s="148"/>
      <c r="M107" s="150"/>
      <c r="N107" s="146">
        <f t="shared" si="19"/>
        <v>0</v>
      </c>
      <c r="O107" s="148"/>
      <c r="P107" s="150"/>
      <c r="Q107" s="148"/>
      <c r="R107" s="146">
        <f t="shared" si="20"/>
        <v>0</v>
      </c>
      <c r="S107" s="150"/>
      <c r="T107" s="148"/>
      <c r="U107" s="148"/>
      <c r="V107" s="146">
        <f t="shared" si="21"/>
        <v>0</v>
      </c>
      <c r="W107" s="148"/>
      <c r="X107" s="148"/>
      <c r="Y107" s="150"/>
      <c r="Z107" s="146">
        <f t="shared" si="22"/>
        <v>0</v>
      </c>
      <c r="AA107" s="148"/>
      <c r="AB107" s="150"/>
      <c r="AC107" s="148"/>
      <c r="AD107" s="146">
        <f t="shared" si="23"/>
        <v>0</v>
      </c>
      <c r="AE107" s="148"/>
      <c r="AF107" s="148"/>
      <c r="AG107" s="150"/>
      <c r="AH107" s="180">
        <f t="shared" si="24"/>
        <v>0</v>
      </c>
      <c r="AI107" s="148"/>
      <c r="AJ107" s="148"/>
      <c r="AK107" s="150"/>
      <c r="AL107" s="148"/>
      <c r="AM107" s="148"/>
      <c r="AN107" s="384"/>
      <c r="AO107" s="385"/>
      <c r="AP107" s="385"/>
      <c r="AQ107" s="385"/>
      <c r="AR107" s="385"/>
      <c r="AS107" s="385"/>
      <c r="AT107" s="386"/>
      <c r="AU107" s="384"/>
      <c r="AV107" s="385"/>
      <c r="AW107" s="385"/>
      <c r="AX107" s="385"/>
      <c r="AY107" s="385"/>
      <c r="AZ107" s="385"/>
      <c r="BA107" s="385"/>
      <c r="BB107" s="385"/>
      <c r="BC107" s="385"/>
      <c r="BD107" s="385"/>
      <c r="BE107" s="385"/>
      <c r="BF107" s="386"/>
    </row>
    <row r="108" spans="1:58" x14ac:dyDescent="0.25">
      <c r="A108" s="100" t="str">
        <f>'Input Volunteers'!A107</f>
        <v>Rumi Begum</v>
      </c>
      <c r="B108" s="104">
        <f t="shared" si="13"/>
        <v>0</v>
      </c>
      <c r="C108" s="105">
        <f t="shared" si="14"/>
        <v>0</v>
      </c>
      <c r="D108" s="106">
        <f t="shared" si="15"/>
        <v>0</v>
      </c>
      <c r="E108" s="106">
        <f t="shared" si="16"/>
        <v>0</v>
      </c>
      <c r="F108" s="146">
        <f t="shared" si="17"/>
        <v>0</v>
      </c>
      <c r="G108" s="148"/>
      <c r="H108" s="148"/>
      <c r="I108" s="147"/>
      <c r="J108" s="144">
        <f t="shared" si="18"/>
        <v>0</v>
      </c>
      <c r="K108" s="148"/>
      <c r="L108" s="148"/>
      <c r="M108" s="150"/>
      <c r="N108" s="146">
        <f t="shared" si="19"/>
        <v>0</v>
      </c>
      <c r="O108" s="148"/>
      <c r="P108" s="150"/>
      <c r="Q108" s="148"/>
      <c r="R108" s="146">
        <f t="shared" si="20"/>
        <v>0</v>
      </c>
      <c r="S108" s="150"/>
      <c r="T108" s="148"/>
      <c r="U108" s="148"/>
      <c r="V108" s="146">
        <f t="shared" si="21"/>
        <v>0</v>
      </c>
      <c r="W108" s="148"/>
      <c r="X108" s="148"/>
      <c r="Y108" s="150"/>
      <c r="Z108" s="146">
        <f t="shared" si="22"/>
        <v>0</v>
      </c>
      <c r="AA108" s="148"/>
      <c r="AB108" s="150"/>
      <c r="AC108" s="148"/>
      <c r="AD108" s="146">
        <f t="shared" si="23"/>
        <v>0</v>
      </c>
      <c r="AE108" s="148"/>
      <c r="AF108" s="148"/>
      <c r="AG108" s="150"/>
      <c r="AH108" s="180">
        <f t="shared" si="24"/>
        <v>0</v>
      </c>
      <c r="AI108" s="148"/>
      <c r="AJ108" s="148"/>
      <c r="AK108" s="150"/>
      <c r="AL108" s="148"/>
      <c r="AM108" s="148"/>
      <c r="AN108" s="384"/>
      <c r="AO108" s="385"/>
      <c r="AP108" s="385"/>
      <c r="AQ108" s="385"/>
      <c r="AR108" s="385"/>
      <c r="AS108" s="385"/>
      <c r="AT108" s="386"/>
      <c r="AU108" s="384"/>
      <c r="AV108" s="385"/>
      <c r="AW108" s="385"/>
      <c r="AX108" s="385"/>
      <c r="AY108" s="385"/>
      <c r="AZ108" s="385"/>
      <c r="BA108" s="385"/>
      <c r="BB108" s="385"/>
      <c r="BC108" s="385"/>
      <c r="BD108" s="385"/>
      <c r="BE108" s="385"/>
      <c r="BF108" s="386"/>
    </row>
    <row r="109" spans="1:58" x14ac:dyDescent="0.25">
      <c r="A109" s="100">
        <f>'Input Volunteers'!A108</f>
        <v>0</v>
      </c>
      <c r="B109" s="104">
        <f t="shared" si="13"/>
        <v>0</v>
      </c>
      <c r="C109" s="105">
        <f t="shared" si="14"/>
        <v>0</v>
      </c>
      <c r="D109" s="106">
        <f t="shared" si="15"/>
        <v>0</v>
      </c>
      <c r="E109" s="106">
        <f t="shared" si="16"/>
        <v>0</v>
      </c>
      <c r="F109" s="146">
        <f t="shared" si="17"/>
        <v>0</v>
      </c>
      <c r="G109" s="148"/>
      <c r="H109" s="148"/>
      <c r="I109" s="147"/>
      <c r="J109" s="144">
        <f t="shared" si="18"/>
        <v>0</v>
      </c>
      <c r="K109" s="148"/>
      <c r="L109" s="148"/>
      <c r="M109" s="150"/>
      <c r="N109" s="146">
        <f t="shared" si="19"/>
        <v>0</v>
      </c>
      <c r="O109" s="148"/>
      <c r="P109" s="150"/>
      <c r="Q109" s="148"/>
      <c r="R109" s="146">
        <f t="shared" si="20"/>
        <v>0</v>
      </c>
      <c r="S109" s="150"/>
      <c r="T109" s="148"/>
      <c r="U109" s="148"/>
      <c r="V109" s="146">
        <f t="shared" si="21"/>
        <v>0</v>
      </c>
      <c r="W109" s="148"/>
      <c r="X109" s="148"/>
      <c r="Y109" s="150"/>
      <c r="Z109" s="146">
        <f t="shared" si="22"/>
        <v>0</v>
      </c>
      <c r="AA109" s="148"/>
      <c r="AB109" s="150"/>
      <c r="AC109" s="148"/>
      <c r="AD109" s="146">
        <f t="shared" si="23"/>
        <v>0</v>
      </c>
      <c r="AE109" s="148"/>
      <c r="AF109" s="148"/>
      <c r="AG109" s="150"/>
      <c r="AH109" s="180">
        <f t="shared" si="24"/>
        <v>0</v>
      </c>
      <c r="AI109" s="148"/>
      <c r="AJ109" s="148"/>
      <c r="AK109" s="150"/>
      <c r="AL109" s="148"/>
      <c r="AM109" s="148"/>
      <c r="AN109" s="384"/>
      <c r="AO109" s="385"/>
      <c r="AP109" s="385"/>
      <c r="AQ109" s="385"/>
      <c r="AR109" s="385"/>
      <c r="AS109" s="385"/>
      <c r="AT109" s="386"/>
      <c r="AU109" s="384"/>
      <c r="AV109" s="385"/>
      <c r="AW109" s="385"/>
      <c r="AX109" s="385"/>
      <c r="AY109" s="385"/>
      <c r="AZ109" s="385"/>
      <c r="BA109" s="385"/>
      <c r="BB109" s="385"/>
      <c r="BC109" s="385"/>
      <c r="BD109" s="385"/>
      <c r="BE109" s="385"/>
      <c r="BF109" s="386"/>
    </row>
    <row r="110" spans="1:58" x14ac:dyDescent="0.25">
      <c r="A110" s="100">
        <f>'Input Volunteers'!A109</f>
        <v>0</v>
      </c>
      <c r="B110" s="104">
        <f t="shared" si="13"/>
        <v>0</v>
      </c>
      <c r="C110" s="105">
        <f t="shared" si="14"/>
        <v>0</v>
      </c>
      <c r="D110" s="106">
        <f t="shared" si="15"/>
        <v>0</v>
      </c>
      <c r="E110" s="106">
        <f t="shared" si="16"/>
        <v>0</v>
      </c>
      <c r="F110" s="146">
        <f t="shared" si="17"/>
        <v>0</v>
      </c>
      <c r="G110" s="148"/>
      <c r="H110" s="148"/>
      <c r="I110" s="147"/>
      <c r="J110" s="144">
        <f t="shared" si="18"/>
        <v>0</v>
      </c>
      <c r="K110" s="148"/>
      <c r="L110" s="148"/>
      <c r="M110" s="150"/>
      <c r="N110" s="146">
        <f t="shared" si="19"/>
        <v>0</v>
      </c>
      <c r="O110" s="148"/>
      <c r="P110" s="150"/>
      <c r="Q110" s="148"/>
      <c r="R110" s="146">
        <f t="shared" si="20"/>
        <v>0</v>
      </c>
      <c r="S110" s="150"/>
      <c r="T110" s="148"/>
      <c r="U110" s="148"/>
      <c r="V110" s="146">
        <f t="shared" si="21"/>
        <v>0</v>
      </c>
      <c r="W110" s="148"/>
      <c r="X110" s="148"/>
      <c r="Y110" s="150"/>
      <c r="Z110" s="146">
        <f t="shared" si="22"/>
        <v>0</v>
      </c>
      <c r="AA110" s="148"/>
      <c r="AB110" s="150"/>
      <c r="AC110" s="148"/>
      <c r="AD110" s="146">
        <f t="shared" si="23"/>
        <v>0</v>
      </c>
      <c r="AE110" s="148"/>
      <c r="AF110" s="148"/>
      <c r="AG110" s="150"/>
      <c r="AH110" s="180">
        <f t="shared" si="24"/>
        <v>0</v>
      </c>
      <c r="AI110" s="148"/>
      <c r="AJ110" s="148"/>
      <c r="AK110" s="150"/>
      <c r="AL110" s="148"/>
      <c r="AM110" s="148"/>
      <c r="AN110" s="384"/>
      <c r="AO110" s="385"/>
      <c r="AP110" s="385"/>
      <c r="AQ110" s="385"/>
      <c r="AR110" s="385"/>
      <c r="AS110" s="385"/>
      <c r="AT110" s="386"/>
      <c r="AU110" s="384"/>
      <c r="AV110" s="385"/>
      <c r="AW110" s="385"/>
      <c r="AX110" s="385"/>
      <c r="AY110" s="385"/>
      <c r="AZ110" s="385"/>
      <c r="BA110" s="385"/>
      <c r="BB110" s="385"/>
      <c r="BC110" s="385"/>
      <c r="BD110" s="385"/>
      <c r="BE110" s="385"/>
      <c r="BF110" s="386"/>
    </row>
    <row r="111" spans="1:58" x14ac:dyDescent="0.25">
      <c r="A111" s="100">
        <f>'Input Volunteers'!A110</f>
        <v>0</v>
      </c>
      <c r="B111" s="104">
        <f t="shared" si="13"/>
        <v>0</v>
      </c>
      <c r="C111" s="105">
        <f t="shared" si="14"/>
        <v>0</v>
      </c>
      <c r="D111" s="106">
        <f t="shared" si="15"/>
        <v>0</v>
      </c>
      <c r="E111" s="106">
        <f t="shared" si="16"/>
        <v>0</v>
      </c>
      <c r="F111" s="146">
        <f t="shared" si="17"/>
        <v>0</v>
      </c>
      <c r="G111" s="148"/>
      <c r="H111" s="148"/>
      <c r="I111" s="147"/>
      <c r="J111" s="144">
        <f t="shared" si="18"/>
        <v>0</v>
      </c>
      <c r="K111" s="148"/>
      <c r="L111" s="148"/>
      <c r="M111" s="150"/>
      <c r="N111" s="146">
        <f t="shared" si="19"/>
        <v>0</v>
      </c>
      <c r="O111" s="148"/>
      <c r="P111" s="150"/>
      <c r="Q111" s="148"/>
      <c r="R111" s="146">
        <f t="shared" si="20"/>
        <v>0</v>
      </c>
      <c r="S111" s="150"/>
      <c r="T111" s="148"/>
      <c r="U111" s="148"/>
      <c r="V111" s="146">
        <f t="shared" si="21"/>
        <v>0</v>
      </c>
      <c r="W111" s="148"/>
      <c r="X111" s="148"/>
      <c r="Y111" s="150"/>
      <c r="Z111" s="146">
        <f t="shared" si="22"/>
        <v>0</v>
      </c>
      <c r="AA111" s="148"/>
      <c r="AB111" s="150"/>
      <c r="AC111" s="148"/>
      <c r="AD111" s="146">
        <f t="shared" si="23"/>
        <v>0</v>
      </c>
      <c r="AE111" s="148"/>
      <c r="AF111" s="148"/>
      <c r="AG111" s="150"/>
      <c r="AH111" s="180">
        <f t="shared" si="24"/>
        <v>0</v>
      </c>
      <c r="AI111" s="148"/>
      <c r="AJ111" s="148"/>
      <c r="AK111" s="150"/>
      <c r="AL111" s="148"/>
      <c r="AM111" s="148"/>
      <c r="AN111" s="384"/>
      <c r="AO111" s="385"/>
      <c r="AP111" s="385"/>
      <c r="AQ111" s="385"/>
      <c r="AR111" s="385"/>
      <c r="AS111" s="385"/>
      <c r="AT111" s="386"/>
      <c r="AU111" s="384"/>
      <c r="AV111" s="385"/>
      <c r="AW111" s="385"/>
      <c r="AX111" s="385"/>
      <c r="AY111" s="385"/>
      <c r="AZ111" s="385"/>
      <c r="BA111" s="385"/>
      <c r="BB111" s="385"/>
      <c r="BC111" s="385"/>
      <c r="BD111" s="385"/>
      <c r="BE111" s="385"/>
      <c r="BF111" s="386"/>
    </row>
    <row r="112" spans="1:58" x14ac:dyDescent="0.25">
      <c r="A112" s="100">
        <f>'Input Volunteers'!A111</f>
        <v>0</v>
      </c>
      <c r="B112" s="104">
        <f t="shared" si="13"/>
        <v>0</v>
      </c>
      <c r="C112" s="105">
        <f t="shared" si="14"/>
        <v>0</v>
      </c>
      <c r="D112" s="106">
        <f t="shared" si="15"/>
        <v>0</v>
      </c>
      <c r="E112" s="106">
        <f t="shared" si="16"/>
        <v>0</v>
      </c>
      <c r="F112" s="146">
        <f t="shared" si="17"/>
        <v>0</v>
      </c>
      <c r="G112" s="148"/>
      <c r="H112" s="148"/>
      <c r="I112" s="147"/>
      <c r="J112" s="144">
        <f t="shared" si="18"/>
        <v>0</v>
      </c>
      <c r="K112" s="148"/>
      <c r="L112" s="148"/>
      <c r="M112" s="150"/>
      <c r="N112" s="146">
        <f t="shared" si="19"/>
        <v>0</v>
      </c>
      <c r="O112" s="148"/>
      <c r="P112" s="150"/>
      <c r="Q112" s="148"/>
      <c r="R112" s="146">
        <f t="shared" si="20"/>
        <v>0</v>
      </c>
      <c r="S112" s="150"/>
      <c r="T112" s="148"/>
      <c r="U112" s="148"/>
      <c r="V112" s="146">
        <f t="shared" si="21"/>
        <v>0</v>
      </c>
      <c r="W112" s="148"/>
      <c r="X112" s="148"/>
      <c r="Y112" s="150"/>
      <c r="Z112" s="146">
        <f t="shared" si="22"/>
        <v>0</v>
      </c>
      <c r="AA112" s="148"/>
      <c r="AB112" s="150"/>
      <c r="AC112" s="148"/>
      <c r="AD112" s="146">
        <f t="shared" si="23"/>
        <v>0</v>
      </c>
      <c r="AE112" s="148"/>
      <c r="AF112" s="148"/>
      <c r="AG112" s="150"/>
      <c r="AH112" s="180">
        <f t="shared" si="24"/>
        <v>0</v>
      </c>
      <c r="AI112" s="148"/>
      <c r="AJ112" s="148"/>
      <c r="AK112" s="150"/>
      <c r="AL112" s="148"/>
      <c r="AM112" s="148"/>
      <c r="AN112" s="384"/>
      <c r="AO112" s="385"/>
      <c r="AP112" s="385"/>
      <c r="AQ112" s="385"/>
      <c r="AR112" s="385"/>
      <c r="AS112" s="385"/>
      <c r="AT112" s="386"/>
      <c r="AU112" s="384"/>
      <c r="AV112" s="385"/>
      <c r="AW112" s="385"/>
      <c r="AX112" s="385"/>
      <c r="AY112" s="385"/>
      <c r="AZ112" s="385"/>
      <c r="BA112" s="385"/>
      <c r="BB112" s="385"/>
      <c r="BC112" s="385"/>
      <c r="BD112" s="385"/>
      <c r="BE112" s="385"/>
      <c r="BF112" s="386"/>
    </row>
    <row r="113" spans="1:58" x14ac:dyDescent="0.25">
      <c r="A113" s="100">
        <f>'Input Volunteers'!A112</f>
        <v>0</v>
      </c>
      <c r="B113" s="104">
        <f t="shared" si="13"/>
        <v>0</v>
      </c>
      <c r="C113" s="105">
        <f t="shared" si="14"/>
        <v>0</v>
      </c>
      <c r="D113" s="106">
        <f t="shared" si="15"/>
        <v>0</v>
      </c>
      <c r="E113" s="106">
        <f t="shared" si="16"/>
        <v>0</v>
      </c>
      <c r="F113" s="146">
        <f t="shared" si="17"/>
        <v>0</v>
      </c>
      <c r="G113" s="148"/>
      <c r="H113" s="148"/>
      <c r="I113" s="147"/>
      <c r="J113" s="144">
        <f t="shared" si="18"/>
        <v>0</v>
      </c>
      <c r="K113" s="148"/>
      <c r="L113" s="148"/>
      <c r="M113" s="150"/>
      <c r="N113" s="146">
        <f t="shared" si="19"/>
        <v>0</v>
      </c>
      <c r="O113" s="148"/>
      <c r="P113" s="150"/>
      <c r="Q113" s="148"/>
      <c r="R113" s="146">
        <f t="shared" si="20"/>
        <v>0</v>
      </c>
      <c r="S113" s="150"/>
      <c r="T113" s="148"/>
      <c r="U113" s="148"/>
      <c r="V113" s="146">
        <f t="shared" si="21"/>
        <v>0</v>
      </c>
      <c r="W113" s="148"/>
      <c r="X113" s="148"/>
      <c r="Y113" s="150"/>
      <c r="Z113" s="146">
        <f t="shared" si="22"/>
        <v>0</v>
      </c>
      <c r="AA113" s="148"/>
      <c r="AB113" s="150"/>
      <c r="AC113" s="148"/>
      <c r="AD113" s="146">
        <f t="shared" si="23"/>
        <v>0</v>
      </c>
      <c r="AE113" s="148"/>
      <c r="AF113" s="148"/>
      <c r="AG113" s="150"/>
      <c r="AH113" s="180">
        <f t="shared" si="24"/>
        <v>0</v>
      </c>
      <c r="AI113" s="148"/>
      <c r="AJ113" s="148"/>
      <c r="AK113" s="150"/>
      <c r="AL113" s="148"/>
      <c r="AM113" s="148"/>
      <c r="AN113" s="384"/>
      <c r="AO113" s="385"/>
      <c r="AP113" s="385"/>
      <c r="AQ113" s="385"/>
      <c r="AR113" s="385"/>
      <c r="AS113" s="385"/>
      <c r="AT113" s="386"/>
      <c r="AU113" s="384"/>
      <c r="AV113" s="385"/>
      <c r="AW113" s="385"/>
      <c r="AX113" s="385"/>
      <c r="AY113" s="385"/>
      <c r="AZ113" s="385"/>
      <c r="BA113" s="385"/>
      <c r="BB113" s="385"/>
      <c r="BC113" s="385"/>
      <c r="BD113" s="385"/>
      <c r="BE113" s="385"/>
      <c r="BF113" s="386"/>
    </row>
    <row r="114" spans="1:58" x14ac:dyDescent="0.25">
      <c r="A114" s="100">
        <f>'Input Volunteers'!A113</f>
        <v>0</v>
      </c>
      <c r="B114" s="104">
        <f t="shared" si="13"/>
        <v>0</v>
      </c>
      <c r="C114" s="105">
        <f t="shared" si="14"/>
        <v>0</v>
      </c>
      <c r="D114" s="106">
        <f t="shared" si="15"/>
        <v>0</v>
      </c>
      <c r="E114" s="106">
        <f t="shared" si="16"/>
        <v>0</v>
      </c>
      <c r="F114" s="146">
        <f t="shared" si="17"/>
        <v>0</v>
      </c>
      <c r="G114" s="148"/>
      <c r="H114" s="148"/>
      <c r="I114" s="147"/>
      <c r="J114" s="144">
        <f t="shared" si="18"/>
        <v>0</v>
      </c>
      <c r="K114" s="148"/>
      <c r="L114" s="148"/>
      <c r="M114" s="150"/>
      <c r="N114" s="146">
        <f t="shared" si="19"/>
        <v>0</v>
      </c>
      <c r="O114" s="148"/>
      <c r="P114" s="150"/>
      <c r="Q114" s="148"/>
      <c r="R114" s="146">
        <f t="shared" si="20"/>
        <v>0</v>
      </c>
      <c r="S114" s="150"/>
      <c r="T114" s="148"/>
      <c r="U114" s="148"/>
      <c r="V114" s="146">
        <f t="shared" si="21"/>
        <v>0</v>
      </c>
      <c r="W114" s="148"/>
      <c r="X114" s="148"/>
      <c r="Y114" s="150"/>
      <c r="Z114" s="146">
        <f t="shared" si="22"/>
        <v>0</v>
      </c>
      <c r="AA114" s="148"/>
      <c r="AB114" s="150"/>
      <c r="AC114" s="148"/>
      <c r="AD114" s="146">
        <f t="shared" si="23"/>
        <v>0</v>
      </c>
      <c r="AE114" s="148"/>
      <c r="AF114" s="148"/>
      <c r="AG114" s="150"/>
      <c r="AH114" s="180">
        <f t="shared" si="24"/>
        <v>0</v>
      </c>
      <c r="AI114" s="148"/>
      <c r="AJ114" s="148"/>
      <c r="AK114" s="150"/>
      <c r="AL114" s="148"/>
      <c r="AM114" s="148"/>
      <c r="AN114" s="384"/>
      <c r="AO114" s="385"/>
      <c r="AP114" s="385"/>
      <c r="AQ114" s="385"/>
      <c r="AR114" s="385"/>
      <c r="AS114" s="385"/>
      <c r="AT114" s="386"/>
      <c r="AU114" s="384"/>
      <c r="AV114" s="385"/>
      <c r="AW114" s="385"/>
      <c r="AX114" s="385"/>
      <c r="AY114" s="385"/>
      <c r="AZ114" s="385"/>
      <c r="BA114" s="385"/>
      <c r="BB114" s="385"/>
      <c r="BC114" s="385"/>
      <c r="BD114" s="385"/>
      <c r="BE114" s="385"/>
      <c r="BF114" s="386"/>
    </row>
    <row r="115" spans="1:58" x14ac:dyDescent="0.25">
      <c r="A115" s="100">
        <f>'Input Volunteers'!A114</f>
        <v>0</v>
      </c>
      <c r="B115" s="104">
        <f t="shared" si="13"/>
        <v>0</v>
      </c>
      <c r="C115" s="105">
        <f t="shared" si="14"/>
        <v>0</v>
      </c>
      <c r="D115" s="106">
        <f t="shared" si="15"/>
        <v>0</v>
      </c>
      <c r="E115" s="106">
        <f t="shared" si="16"/>
        <v>0</v>
      </c>
      <c r="F115" s="146">
        <f t="shared" si="17"/>
        <v>0</v>
      </c>
      <c r="G115" s="148"/>
      <c r="H115" s="148"/>
      <c r="I115" s="147"/>
      <c r="J115" s="144">
        <f t="shared" si="18"/>
        <v>0</v>
      </c>
      <c r="K115" s="148"/>
      <c r="L115" s="148"/>
      <c r="M115" s="150"/>
      <c r="N115" s="146">
        <f t="shared" si="19"/>
        <v>0</v>
      </c>
      <c r="O115" s="148"/>
      <c r="P115" s="150"/>
      <c r="Q115" s="148"/>
      <c r="R115" s="146">
        <f t="shared" si="20"/>
        <v>0</v>
      </c>
      <c r="S115" s="150"/>
      <c r="T115" s="148"/>
      <c r="U115" s="148"/>
      <c r="V115" s="146">
        <f t="shared" si="21"/>
        <v>0</v>
      </c>
      <c r="W115" s="148"/>
      <c r="X115" s="148"/>
      <c r="Y115" s="150"/>
      <c r="Z115" s="146">
        <f t="shared" si="22"/>
        <v>0</v>
      </c>
      <c r="AA115" s="148"/>
      <c r="AB115" s="150"/>
      <c r="AC115" s="148"/>
      <c r="AD115" s="146">
        <f t="shared" si="23"/>
        <v>0</v>
      </c>
      <c r="AE115" s="148"/>
      <c r="AF115" s="148"/>
      <c r="AG115" s="150"/>
      <c r="AH115" s="180">
        <f t="shared" si="24"/>
        <v>0</v>
      </c>
      <c r="AI115" s="148"/>
      <c r="AJ115" s="148"/>
      <c r="AK115" s="150"/>
      <c r="AL115" s="148"/>
      <c r="AM115" s="148"/>
      <c r="AN115" s="384"/>
      <c r="AO115" s="385"/>
      <c r="AP115" s="385"/>
      <c r="AQ115" s="385"/>
      <c r="AR115" s="385"/>
      <c r="AS115" s="385"/>
      <c r="AT115" s="386"/>
      <c r="AU115" s="384"/>
      <c r="AV115" s="385"/>
      <c r="AW115" s="385"/>
      <c r="AX115" s="385"/>
      <c r="AY115" s="385"/>
      <c r="AZ115" s="385"/>
      <c r="BA115" s="385"/>
      <c r="BB115" s="385"/>
      <c r="BC115" s="385"/>
      <c r="BD115" s="385"/>
      <c r="BE115" s="385"/>
      <c r="BF115" s="386"/>
    </row>
    <row r="116" spans="1:58" x14ac:dyDescent="0.25">
      <c r="A116" s="100">
        <f>'Input Volunteers'!A115</f>
        <v>0</v>
      </c>
      <c r="B116" s="104">
        <f t="shared" si="13"/>
        <v>0</v>
      </c>
      <c r="C116" s="105">
        <f t="shared" si="14"/>
        <v>0</v>
      </c>
      <c r="D116" s="106">
        <f t="shared" si="15"/>
        <v>0</v>
      </c>
      <c r="E116" s="106">
        <f t="shared" si="16"/>
        <v>0</v>
      </c>
      <c r="F116" s="146">
        <f t="shared" si="17"/>
        <v>0</v>
      </c>
      <c r="G116" s="148"/>
      <c r="H116" s="148"/>
      <c r="I116" s="147"/>
      <c r="J116" s="144">
        <f t="shared" si="18"/>
        <v>0</v>
      </c>
      <c r="K116" s="148"/>
      <c r="L116" s="148"/>
      <c r="M116" s="150"/>
      <c r="N116" s="146">
        <f t="shared" si="19"/>
        <v>0</v>
      </c>
      <c r="O116" s="148"/>
      <c r="P116" s="150"/>
      <c r="Q116" s="148"/>
      <c r="R116" s="146">
        <f t="shared" si="20"/>
        <v>0</v>
      </c>
      <c r="S116" s="150"/>
      <c r="T116" s="148"/>
      <c r="U116" s="148"/>
      <c r="V116" s="146">
        <f t="shared" si="21"/>
        <v>0</v>
      </c>
      <c r="W116" s="148"/>
      <c r="X116" s="148"/>
      <c r="Y116" s="150"/>
      <c r="Z116" s="146">
        <f t="shared" si="22"/>
        <v>0</v>
      </c>
      <c r="AA116" s="148"/>
      <c r="AB116" s="150"/>
      <c r="AC116" s="148"/>
      <c r="AD116" s="146">
        <f t="shared" si="23"/>
        <v>0</v>
      </c>
      <c r="AE116" s="148"/>
      <c r="AF116" s="148"/>
      <c r="AG116" s="150"/>
      <c r="AH116" s="180">
        <f t="shared" si="24"/>
        <v>0</v>
      </c>
      <c r="AI116" s="148"/>
      <c r="AJ116" s="148"/>
      <c r="AK116" s="150"/>
      <c r="AL116" s="148"/>
      <c r="AM116" s="148"/>
      <c r="AN116" s="384"/>
      <c r="AO116" s="385"/>
      <c r="AP116" s="385"/>
      <c r="AQ116" s="385"/>
      <c r="AR116" s="385"/>
      <c r="AS116" s="385"/>
      <c r="AT116" s="386"/>
      <c r="AU116" s="384"/>
      <c r="AV116" s="385"/>
      <c r="AW116" s="385"/>
      <c r="AX116" s="385"/>
      <c r="AY116" s="385"/>
      <c r="AZ116" s="385"/>
      <c r="BA116" s="385"/>
      <c r="BB116" s="385"/>
      <c r="BC116" s="385"/>
      <c r="BD116" s="385"/>
      <c r="BE116" s="385"/>
      <c r="BF116" s="386"/>
    </row>
    <row r="117" spans="1:58" x14ac:dyDescent="0.25">
      <c r="A117" s="100">
        <f>'Input Volunteers'!A116</f>
        <v>0</v>
      </c>
      <c r="B117" s="104">
        <f t="shared" si="13"/>
        <v>0</v>
      </c>
      <c r="C117" s="105">
        <f t="shared" si="14"/>
        <v>0</v>
      </c>
      <c r="D117" s="106">
        <f t="shared" si="15"/>
        <v>0</v>
      </c>
      <c r="E117" s="106">
        <f t="shared" si="16"/>
        <v>0</v>
      </c>
      <c r="F117" s="146">
        <f t="shared" si="17"/>
        <v>0</v>
      </c>
      <c r="G117" s="148"/>
      <c r="H117" s="148"/>
      <c r="I117" s="147"/>
      <c r="J117" s="144">
        <f t="shared" si="18"/>
        <v>0</v>
      </c>
      <c r="K117" s="148"/>
      <c r="L117" s="148"/>
      <c r="M117" s="150"/>
      <c r="N117" s="146">
        <f t="shared" si="19"/>
        <v>0</v>
      </c>
      <c r="O117" s="148"/>
      <c r="P117" s="150"/>
      <c r="Q117" s="148"/>
      <c r="R117" s="146">
        <f t="shared" si="20"/>
        <v>0</v>
      </c>
      <c r="S117" s="150"/>
      <c r="T117" s="148"/>
      <c r="U117" s="148"/>
      <c r="V117" s="146">
        <f t="shared" si="21"/>
        <v>0</v>
      </c>
      <c r="W117" s="148"/>
      <c r="X117" s="148"/>
      <c r="Y117" s="150"/>
      <c r="Z117" s="146">
        <f t="shared" si="22"/>
        <v>0</v>
      </c>
      <c r="AA117" s="148"/>
      <c r="AB117" s="150"/>
      <c r="AC117" s="148"/>
      <c r="AD117" s="146">
        <f t="shared" si="23"/>
        <v>0</v>
      </c>
      <c r="AE117" s="148"/>
      <c r="AF117" s="148"/>
      <c r="AG117" s="150"/>
      <c r="AH117" s="180">
        <f t="shared" si="24"/>
        <v>0</v>
      </c>
      <c r="AI117" s="148"/>
      <c r="AJ117" s="148"/>
      <c r="AK117" s="150"/>
      <c r="AL117" s="148"/>
      <c r="AM117" s="148"/>
      <c r="AN117" s="384"/>
      <c r="AO117" s="385"/>
      <c r="AP117" s="385"/>
      <c r="AQ117" s="385"/>
      <c r="AR117" s="385"/>
      <c r="AS117" s="385"/>
      <c r="AT117" s="386"/>
      <c r="AU117" s="384"/>
      <c r="AV117" s="385"/>
      <c r="AW117" s="385"/>
      <c r="AX117" s="385"/>
      <c r="AY117" s="385"/>
      <c r="AZ117" s="385"/>
      <c r="BA117" s="385"/>
      <c r="BB117" s="385"/>
      <c r="BC117" s="385"/>
      <c r="BD117" s="385"/>
      <c r="BE117" s="385"/>
      <c r="BF117" s="386"/>
    </row>
    <row r="118" spans="1:58" x14ac:dyDescent="0.25">
      <c r="A118" s="100">
        <f>'Input Volunteers'!A117</f>
        <v>0</v>
      </c>
      <c r="B118" s="104">
        <f t="shared" si="13"/>
        <v>0</v>
      </c>
      <c r="C118" s="105">
        <f t="shared" si="14"/>
        <v>0</v>
      </c>
      <c r="D118" s="106">
        <f t="shared" si="15"/>
        <v>0</v>
      </c>
      <c r="E118" s="106">
        <f t="shared" si="16"/>
        <v>0</v>
      </c>
      <c r="F118" s="146">
        <f t="shared" si="17"/>
        <v>0</v>
      </c>
      <c r="G118" s="148"/>
      <c r="H118" s="148"/>
      <c r="I118" s="147"/>
      <c r="J118" s="144">
        <f t="shared" si="18"/>
        <v>0</v>
      </c>
      <c r="K118" s="148"/>
      <c r="L118" s="148"/>
      <c r="M118" s="150"/>
      <c r="N118" s="146">
        <f t="shared" si="19"/>
        <v>0</v>
      </c>
      <c r="O118" s="148"/>
      <c r="P118" s="150"/>
      <c r="Q118" s="148"/>
      <c r="R118" s="146">
        <f t="shared" si="20"/>
        <v>0</v>
      </c>
      <c r="S118" s="150"/>
      <c r="T118" s="148"/>
      <c r="U118" s="148"/>
      <c r="V118" s="146">
        <f t="shared" si="21"/>
        <v>0</v>
      </c>
      <c r="W118" s="148"/>
      <c r="X118" s="148"/>
      <c r="Y118" s="150"/>
      <c r="Z118" s="146">
        <f t="shared" si="22"/>
        <v>0</v>
      </c>
      <c r="AA118" s="148"/>
      <c r="AB118" s="150"/>
      <c r="AC118" s="148"/>
      <c r="AD118" s="146">
        <f t="shared" si="23"/>
        <v>0</v>
      </c>
      <c r="AE118" s="148"/>
      <c r="AF118" s="148"/>
      <c r="AG118" s="150"/>
      <c r="AH118" s="180">
        <f t="shared" si="24"/>
        <v>0</v>
      </c>
      <c r="AI118" s="148"/>
      <c r="AJ118" s="148"/>
      <c r="AK118" s="150"/>
      <c r="AL118" s="148"/>
      <c r="AM118" s="148"/>
      <c r="AN118" s="384"/>
      <c r="AO118" s="385"/>
      <c r="AP118" s="385"/>
      <c r="AQ118" s="385"/>
      <c r="AR118" s="385"/>
      <c r="AS118" s="385"/>
      <c r="AT118" s="386"/>
      <c r="AU118" s="384"/>
      <c r="AV118" s="385"/>
      <c r="AW118" s="385"/>
      <c r="AX118" s="385"/>
      <c r="AY118" s="385"/>
      <c r="AZ118" s="385"/>
      <c r="BA118" s="385"/>
      <c r="BB118" s="385"/>
      <c r="BC118" s="385"/>
      <c r="BD118" s="385"/>
      <c r="BE118" s="385"/>
      <c r="BF118" s="386"/>
    </row>
    <row r="119" spans="1:58" x14ac:dyDescent="0.25">
      <c r="A119" s="100">
        <f>'Input Volunteers'!A118</f>
        <v>0</v>
      </c>
      <c r="B119" s="104">
        <f t="shared" si="13"/>
        <v>0</v>
      </c>
      <c r="C119" s="105">
        <f t="shared" si="14"/>
        <v>0</v>
      </c>
      <c r="D119" s="106">
        <f t="shared" si="15"/>
        <v>0</v>
      </c>
      <c r="E119" s="106">
        <f t="shared" si="16"/>
        <v>0</v>
      </c>
      <c r="F119" s="146">
        <f t="shared" si="17"/>
        <v>0</v>
      </c>
      <c r="G119" s="148"/>
      <c r="H119" s="148"/>
      <c r="I119" s="147"/>
      <c r="J119" s="144">
        <f t="shared" si="18"/>
        <v>0</v>
      </c>
      <c r="K119" s="148"/>
      <c r="L119" s="148"/>
      <c r="M119" s="150"/>
      <c r="N119" s="146">
        <f t="shared" si="19"/>
        <v>0</v>
      </c>
      <c r="O119" s="148"/>
      <c r="P119" s="150"/>
      <c r="Q119" s="148"/>
      <c r="R119" s="146">
        <f t="shared" si="20"/>
        <v>0</v>
      </c>
      <c r="S119" s="150"/>
      <c r="T119" s="148"/>
      <c r="U119" s="148"/>
      <c r="V119" s="146">
        <f t="shared" si="21"/>
        <v>0</v>
      </c>
      <c r="W119" s="148"/>
      <c r="X119" s="148"/>
      <c r="Y119" s="150"/>
      <c r="Z119" s="146">
        <f t="shared" si="22"/>
        <v>0</v>
      </c>
      <c r="AA119" s="148"/>
      <c r="AB119" s="150"/>
      <c r="AC119" s="148"/>
      <c r="AD119" s="146">
        <f t="shared" si="23"/>
        <v>0</v>
      </c>
      <c r="AE119" s="148"/>
      <c r="AF119" s="148"/>
      <c r="AG119" s="150"/>
      <c r="AH119" s="180">
        <f t="shared" si="24"/>
        <v>0</v>
      </c>
      <c r="AI119" s="148"/>
      <c r="AJ119" s="148"/>
      <c r="AK119" s="150"/>
      <c r="AL119" s="148"/>
      <c r="AM119" s="148"/>
      <c r="AN119" s="384"/>
      <c r="AO119" s="385"/>
      <c r="AP119" s="385"/>
      <c r="AQ119" s="385"/>
      <c r="AR119" s="385"/>
      <c r="AS119" s="385"/>
      <c r="AT119" s="386"/>
      <c r="AU119" s="384"/>
      <c r="AV119" s="385"/>
      <c r="AW119" s="385"/>
      <c r="AX119" s="385"/>
      <c r="AY119" s="385"/>
      <c r="AZ119" s="385"/>
      <c r="BA119" s="385"/>
      <c r="BB119" s="385"/>
      <c r="BC119" s="385"/>
      <c r="BD119" s="385"/>
      <c r="BE119" s="385"/>
      <c r="BF119" s="386"/>
    </row>
    <row r="120" spans="1:58" x14ac:dyDescent="0.25">
      <c r="A120" s="100">
        <f>'Input Volunteers'!A119</f>
        <v>0</v>
      </c>
      <c r="B120" s="104">
        <f t="shared" si="13"/>
        <v>0</v>
      </c>
      <c r="C120" s="105">
        <f t="shared" si="14"/>
        <v>0</v>
      </c>
      <c r="D120" s="106">
        <f t="shared" si="15"/>
        <v>0</v>
      </c>
      <c r="E120" s="106">
        <f t="shared" si="16"/>
        <v>0</v>
      </c>
      <c r="F120" s="146">
        <f t="shared" si="17"/>
        <v>0</v>
      </c>
      <c r="G120" s="148"/>
      <c r="H120" s="148"/>
      <c r="I120" s="147"/>
      <c r="J120" s="144">
        <f t="shared" si="18"/>
        <v>0</v>
      </c>
      <c r="K120" s="148"/>
      <c r="L120" s="148"/>
      <c r="M120" s="150"/>
      <c r="N120" s="146">
        <f t="shared" si="19"/>
        <v>0</v>
      </c>
      <c r="O120" s="148"/>
      <c r="P120" s="150"/>
      <c r="Q120" s="148"/>
      <c r="R120" s="146">
        <f t="shared" si="20"/>
        <v>0</v>
      </c>
      <c r="S120" s="150"/>
      <c r="T120" s="148"/>
      <c r="U120" s="148"/>
      <c r="V120" s="146">
        <f t="shared" si="21"/>
        <v>0</v>
      </c>
      <c r="W120" s="148"/>
      <c r="X120" s="148"/>
      <c r="Y120" s="150"/>
      <c r="Z120" s="146">
        <f t="shared" si="22"/>
        <v>0</v>
      </c>
      <c r="AA120" s="148"/>
      <c r="AB120" s="150"/>
      <c r="AC120" s="148"/>
      <c r="AD120" s="146">
        <f t="shared" si="23"/>
        <v>0</v>
      </c>
      <c r="AE120" s="148"/>
      <c r="AF120" s="148"/>
      <c r="AG120" s="150"/>
      <c r="AH120" s="180">
        <f t="shared" si="24"/>
        <v>0</v>
      </c>
      <c r="AI120" s="148"/>
      <c r="AJ120" s="148"/>
      <c r="AK120" s="150"/>
      <c r="AL120" s="148"/>
      <c r="AM120" s="148"/>
      <c r="AN120" s="384"/>
      <c r="AO120" s="385"/>
      <c r="AP120" s="385"/>
      <c r="AQ120" s="385"/>
      <c r="AR120" s="385"/>
      <c r="AS120" s="385"/>
      <c r="AT120" s="386"/>
      <c r="AU120" s="384"/>
      <c r="AV120" s="385"/>
      <c r="AW120" s="385"/>
      <c r="AX120" s="385"/>
      <c r="AY120" s="385"/>
      <c r="AZ120" s="385"/>
      <c r="BA120" s="385"/>
      <c r="BB120" s="385"/>
      <c r="BC120" s="385"/>
      <c r="BD120" s="385"/>
      <c r="BE120" s="385"/>
      <c r="BF120" s="386"/>
    </row>
    <row r="121" spans="1:58" x14ac:dyDescent="0.25">
      <c r="A121" s="100">
        <f>'Input Volunteers'!A120</f>
        <v>0</v>
      </c>
      <c r="B121" s="104">
        <f t="shared" si="13"/>
        <v>0</v>
      </c>
      <c r="C121" s="105">
        <f t="shared" si="14"/>
        <v>0</v>
      </c>
      <c r="D121" s="106">
        <f t="shared" si="15"/>
        <v>0</v>
      </c>
      <c r="E121" s="106">
        <f t="shared" si="16"/>
        <v>0</v>
      </c>
      <c r="F121" s="146">
        <f t="shared" si="17"/>
        <v>0</v>
      </c>
      <c r="G121" s="148"/>
      <c r="H121" s="148"/>
      <c r="I121" s="147"/>
      <c r="J121" s="144">
        <f t="shared" si="18"/>
        <v>0</v>
      </c>
      <c r="K121" s="148"/>
      <c r="L121" s="148"/>
      <c r="M121" s="150"/>
      <c r="N121" s="146">
        <f t="shared" si="19"/>
        <v>0</v>
      </c>
      <c r="O121" s="148"/>
      <c r="P121" s="150"/>
      <c r="Q121" s="148"/>
      <c r="R121" s="146">
        <f t="shared" si="20"/>
        <v>0</v>
      </c>
      <c r="S121" s="150"/>
      <c r="T121" s="148"/>
      <c r="U121" s="148"/>
      <c r="V121" s="146">
        <f t="shared" si="21"/>
        <v>0</v>
      </c>
      <c r="W121" s="148"/>
      <c r="X121" s="148"/>
      <c r="Y121" s="150"/>
      <c r="Z121" s="146">
        <f t="shared" si="22"/>
        <v>0</v>
      </c>
      <c r="AA121" s="148"/>
      <c r="AB121" s="150"/>
      <c r="AC121" s="148"/>
      <c r="AD121" s="146">
        <f t="shared" si="23"/>
        <v>0</v>
      </c>
      <c r="AE121" s="148"/>
      <c r="AF121" s="148"/>
      <c r="AG121" s="150"/>
      <c r="AH121" s="180">
        <f t="shared" si="24"/>
        <v>0</v>
      </c>
      <c r="AI121" s="148"/>
      <c r="AJ121" s="148"/>
      <c r="AK121" s="150"/>
      <c r="AL121" s="148"/>
      <c r="AM121" s="148"/>
      <c r="AN121" s="384"/>
      <c r="AO121" s="385"/>
      <c r="AP121" s="385"/>
      <c r="AQ121" s="385"/>
      <c r="AR121" s="385"/>
      <c r="AS121" s="385"/>
      <c r="AT121" s="386"/>
      <c r="AU121" s="384"/>
      <c r="AV121" s="385"/>
      <c r="AW121" s="385"/>
      <c r="AX121" s="385"/>
      <c r="AY121" s="385"/>
      <c r="AZ121" s="385"/>
      <c r="BA121" s="385"/>
      <c r="BB121" s="385"/>
      <c r="BC121" s="385"/>
      <c r="BD121" s="385"/>
      <c r="BE121" s="385"/>
      <c r="BF121" s="386"/>
    </row>
    <row r="122" spans="1:58" x14ac:dyDescent="0.25">
      <c r="A122" s="100">
        <f>'Input Volunteers'!A121</f>
        <v>0</v>
      </c>
      <c r="B122" s="104">
        <f t="shared" si="13"/>
        <v>0</v>
      </c>
      <c r="C122" s="105">
        <f t="shared" si="14"/>
        <v>0</v>
      </c>
      <c r="D122" s="106">
        <f t="shared" si="15"/>
        <v>0</v>
      </c>
      <c r="E122" s="106">
        <f t="shared" si="16"/>
        <v>0</v>
      </c>
      <c r="F122" s="146">
        <f t="shared" si="17"/>
        <v>0</v>
      </c>
      <c r="G122" s="148"/>
      <c r="H122" s="148"/>
      <c r="I122" s="147"/>
      <c r="J122" s="144">
        <f t="shared" si="18"/>
        <v>0</v>
      </c>
      <c r="K122" s="148"/>
      <c r="L122" s="148"/>
      <c r="M122" s="150"/>
      <c r="N122" s="146">
        <f t="shared" si="19"/>
        <v>0</v>
      </c>
      <c r="O122" s="148"/>
      <c r="P122" s="150"/>
      <c r="Q122" s="148"/>
      <c r="R122" s="146">
        <f t="shared" si="20"/>
        <v>0</v>
      </c>
      <c r="S122" s="150"/>
      <c r="T122" s="148"/>
      <c r="U122" s="148"/>
      <c r="V122" s="146">
        <f t="shared" si="21"/>
        <v>0</v>
      </c>
      <c r="W122" s="148"/>
      <c r="X122" s="148"/>
      <c r="Y122" s="150"/>
      <c r="Z122" s="146">
        <f t="shared" si="22"/>
        <v>0</v>
      </c>
      <c r="AA122" s="148"/>
      <c r="AB122" s="150"/>
      <c r="AC122" s="148"/>
      <c r="AD122" s="146">
        <f t="shared" si="23"/>
        <v>0</v>
      </c>
      <c r="AE122" s="148"/>
      <c r="AF122" s="148"/>
      <c r="AG122" s="150"/>
      <c r="AH122" s="180">
        <f t="shared" si="24"/>
        <v>0</v>
      </c>
      <c r="AI122" s="148"/>
      <c r="AJ122" s="148"/>
      <c r="AK122" s="150"/>
      <c r="AL122" s="148"/>
      <c r="AM122" s="148"/>
      <c r="AN122" s="384"/>
      <c r="AO122" s="385"/>
      <c r="AP122" s="385"/>
      <c r="AQ122" s="385"/>
      <c r="AR122" s="385"/>
      <c r="AS122" s="385"/>
      <c r="AT122" s="386"/>
      <c r="AU122" s="384"/>
      <c r="AV122" s="385"/>
      <c r="AW122" s="385"/>
      <c r="AX122" s="385"/>
      <c r="AY122" s="385"/>
      <c r="AZ122" s="385"/>
      <c r="BA122" s="385"/>
      <c r="BB122" s="385"/>
      <c r="BC122" s="385"/>
      <c r="BD122" s="385"/>
      <c r="BE122" s="385"/>
      <c r="BF122" s="386"/>
    </row>
    <row r="123" spans="1:58" x14ac:dyDescent="0.25">
      <c r="A123" s="100">
        <f>'Input Volunteers'!A122</f>
        <v>0</v>
      </c>
      <c r="B123" s="104">
        <f t="shared" si="13"/>
        <v>0</v>
      </c>
      <c r="C123" s="105">
        <f t="shared" si="14"/>
        <v>0</v>
      </c>
      <c r="D123" s="106">
        <f t="shared" si="15"/>
        <v>0</v>
      </c>
      <c r="E123" s="106">
        <f t="shared" si="16"/>
        <v>0</v>
      </c>
      <c r="F123" s="146">
        <f t="shared" si="17"/>
        <v>0</v>
      </c>
      <c r="G123" s="148"/>
      <c r="H123" s="148"/>
      <c r="I123" s="147"/>
      <c r="J123" s="144">
        <f t="shared" si="18"/>
        <v>0</v>
      </c>
      <c r="K123" s="148"/>
      <c r="L123" s="148"/>
      <c r="M123" s="150"/>
      <c r="N123" s="146">
        <f t="shared" si="19"/>
        <v>0</v>
      </c>
      <c r="O123" s="148"/>
      <c r="P123" s="150"/>
      <c r="Q123" s="148"/>
      <c r="R123" s="146">
        <f t="shared" si="20"/>
        <v>0</v>
      </c>
      <c r="S123" s="150"/>
      <c r="T123" s="148"/>
      <c r="U123" s="148"/>
      <c r="V123" s="146">
        <f t="shared" si="21"/>
        <v>0</v>
      </c>
      <c r="W123" s="148"/>
      <c r="X123" s="148"/>
      <c r="Y123" s="150"/>
      <c r="Z123" s="146">
        <f t="shared" si="22"/>
        <v>0</v>
      </c>
      <c r="AA123" s="148"/>
      <c r="AB123" s="150"/>
      <c r="AC123" s="148"/>
      <c r="AD123" s="146">
        <f t="shared" si="23"/>
        <v>0</v>
      </c>
      <c r="AE123" s="148"/>
      <c r="AF123" s="148"/>
      <c r="AG123" s="150"/>
      <c r="AH123" s="180">
        <f t="shared" si="24"/>
        <v>0</v>
      </c>
      <c r="AI123" s="148"/>
      <c r="AJ123" s="148"/>
      <c r="AK123" s="150"/>
      <c r="AL123" s="148"/>
      <c r="AM123" s="148"/>
      <c r="AN123" s="384"/>
      <c r="AO123" s="385"/>
      <c r="AP123" s="385"/>
      <c r="AQ123" s="385"/>
      <c r="AR123" s="385"/>
      <c r="AS123" s="385"/>
      <c r="AT123" s="386"/>
      <c r="AU123" s="384"/>
      <c r="AV123" s="385"/>
      <c r="AW123" s="385"/>
      <c r="AX123" s="385"/>
      <c r="AY123" s="385"/>
      <c r="AZ123" s="385"/>
      <c r="BA123" s="385"/>
      <c r="BB123" s="385"/>
      <c r="BC123" s="385"/>
      <c r="BD123" s="385"/>
      <c r="BE123" s="385"/>
      <c r="BF123" s="386"/>
    </row>
    <row r="124" spans="1:58" x14ac:dyDescent="0.25">
      <c r="A124" s="100">
        <f>'Input Volunteers'!A123</f>
        <v>0</v>
      </c>
      <c r="B124" s="104">
        <f t="shared" ref="B124:B187" si="25">C124+D124+E124</f>
        <v>0</v>
      </c>
      <c r="C124" s="105">
        <f t="shared" ref="C124:C187" si="26">G124+K124+O124+S124+W124+AA124+AE124</f>
        <v>0</v>
      </c>
      <c r="D124" s="106">
        <f t="shared" ref="D124:D187" si="27">H124+L124+P124+T124+X124+AB124+AF124</f>
        <v>0</v>
      </c>
      <c r="E124" s="106">
        <f t="shared" si="16"/>
        <v>0</v>
      </c>
      <c r="F124" s="146">
        <f t="shared" ref="F124:F187" si="28">G124+H124+I124</f>
        <v>0</v>
      </c>
      <c r="G124" s="148"/>
      <c r="H124" s="148"/>
      <c r="I124" s="147"/>
      <c r="J124" s="144">
        <f t="shared" ref="J124:J187" si="29">K124+L124+M124</f>
        <v>0</v>
      </c>
      <c r="K124" s="148"/>
      <c r="L124" s="148"/>
      <c r="M124" s="150"/>
      <c r="N124" s="146">
        <f t="shared" ref="N124:N187" si="30">O124+P124+Q124</f>
        <v>0</v>
      </c>
      <c r="O124" s="148"/>
      <c r="P124" s="150"/>
      <c r="Q124" s="148"/>
      <c r="R124" s="146">
        <f t="shared" ref="R124:R187" si="31">S124+T124+U124</f>
        <v>0</v>
      </c>
      <c r="S124" s="150"/>
      <c r="T124" s="148"/>
      <c r="U124" s="148"/>
      <c r="V124" s="146">
        <f t="shared" ref="V124:V187" si="32">W124+X124+Y124</f>
        <v>0</v>
      </c>
      <c r="W124" s="148"/>
      <c r="X124" s="148"/>
      <c r="Y124" s="150"/>
      <c r="Z124" s="146">
        <f t="shared" ref="Z124:Z187" si="33">AA124+AB124+AC124</f>
        <v>0</v>
      </c>
      <c r="AA124" s="148"/>
      <c r="AB124" s="150"/>
      <c r="AC124" s="148"/>
      <c r="AD124" s="146">
        <f t="shared" ref="AD124:AD187" si="34">AE124+AF124+AG124</f>
        <v>0</v>
      </c>
      <c r="AE124" s="148"/>
      <c r="AF124" s="148"/>
      <c r="AG124" s="150"/>
      <c r="AH124" s="180">
        <f t="shared" si="24"/>
        <v>0</v>
      </c>
      <c r="AI124" s="148"/>
      <c r="AJ124" s="148"/>
      <c r="AK124" s="150"/>
      <c r="AL124" s="148"/>
      <c r="AM124" s="148"/>
      <c r="AN124" s="384"/>
      <c r="AO124" s="385"/>
      <c r="AP124" s="385"/>
      <c r="AQ124" s="385"/>
      <c r="AR124" s="385"/>
      <c r="AS124" s="385"/>
      <c r="AT124" s="386"/>
      <c r="AU124" s="384"/>
      <c r="AV124" s="385"/>
      <c r="AW124" s="385"/>
      <c r="AX124" s="385"/>
      <c r="AY124" s="385"/>
      <c r="AZ124" s="385"/>
      <c r="BA124" s="385"/>
      <c r="BB124" s="385"/>
      <c r="BC124" s="385"/>
      <c r="BD124" s="385"/>
      <c r="BE124" s="385"/>
      <c r="BF124" s="386"/>
    </row>
    <row r="125" spans="1:58" x14ac:dyDescent="0.25">
      <c r="A125" s="100">
        <f>'Input Volunteers'!A124</f>
        <v>0</v>
      </c>
      <c r="B125" s="104">
        <f t="shared" si="25"/>
        <v>0</v>
      </c>
      <c r="C125" s="105">
        <f t="shared" si="26"/>
        <v>0</v>
      </c>
      <c r="D125" s="106">
        <f t="shared" si="27"/>
        <v>0</v>
      </c>
      <c r="E125" s="106">
        <f t="shared" ref="E125:E134" si="35">I125+M125+Q125+U125+Y125+AC125+AG125+AI125+AJ125+AK125+AL125+AM125</f>
        <v>0</v>
      </c>
      <c r="F125" s="146">
        <f t="shared" si="28"/>
        <v>0</v>
      </c>
      <c r="G125" s="148"/>
      <c r="H125" s="148"/>
      <c r="I125" s="147"/>
      <c r="J125" s="144">
        <f t="shared" si="29"/>
        <v>0</v>
      </c>
      <c r="K125" s="148"/>
      <c r="L125" s="148"/>
      <c r="M125" s="150"/>
      <c r="N125" s="146">
        <f t="shared" si="30"/>
        <v>0</v>
      </c>
      <c r="O125" s="148"/>
      <c r="P125" s="150"/>
      <c r="Q125" s="148"/>
      <c r="R125" s="146">
        <f t="shared" si="31"/>
        <v>0</v>
      </c>
      <c r="S125" s="150"/>
      <c r="T125" s="148"/>
      <c r="U125" s="148"/>
      <c r="V125" s="146">
        <f t="shared" si="32"/>
        <v>0</v>
      </c>
      <c r="W125" s="148"/>
      <c r="X125" s="148"/>
      <c r="Y125" s="150"/>
      <c r="Z125" s="146">
        <f t="shared" si="33"/>
        <v>0</v>
      </c>
      <c r="AA125" s="148"/>
      <c r="AB125" s="150"/>
      <c r="AC125" s="148"/>
      <c r="AD125" s="146">
        <f t="shared" si="34"/>
        <v>0</v>
      </c>
      <c r="AE125" s="148"/>
      <c r="AF125" s="148"/>
      <c r="AG125" s="150"/>
      <c r="AH125" s="180">
        <f t="shared" ref="AH125:AH188" si="36">AI125+AJ125+AK125+AL125+AM125</f>
        <v>0</v>
      </c>
      <c r="AI125" s="148"/>
      <c r="AJ125" s="148"/>
      <c r="AK125" s="150"/>
      <c r="AL125" s="148"/>
      <c r="AM125" s="148"/>
      <c r="AN125" s="384"/>
      <c r="AO125" s="385"/>
      <c r="AP125" s="385"/>
      <c r="AQ125" s="385"/>
      <c r="AR125" s="385"/>
      <c r="AS125" s="385"/>
      <c r="AT125" s="386"/>
      <c r="AU125" s="384"/>
      <c r="AV125" s="385"/>
      <c r="AW125" s="385"/>
      <c r="AX125" s="385"/>
      <c r="AY125" s="385"/>
      <c r="AZ125" s="385"/>
      <c r="BA125" s="385"/>
      <c r="BB125" s="385"/>
      <c r="BC125" s="385"/>
      <c r="BD125" s="385"/>
      <c r="BE125" s="385"/>
      <c r="BF125" s="386"/>
    </row>
    <row r="126" spans="1:58" x14ac:dyDescent="0.25">
      <c r="A126" s="100">
        <f>'Input Volunteers'!A125</f>
        <v>0</v>
      </c>
      <c r="B126" s="104">
        <f t="shared" si="25"/>
        <v>0</v>
      </c>
      <c r="C126" s="105">
        <f t="shared" si="26"/>
        <v>0</v>
      </c>
      <c r="D126" s="106">
        <f t="shared" si="27"/>
        <v>0</v>
      </c>
      <c r="E126" s="106">
        <f t="shared" si="35"/>
        <v>0</v>
      </c>
      <c r="F126" s="146">
        <f t="shared" si="28"/>
        <v>0</v>
      </c>
      <c r="G126" s="148"/>
      <c r="H126" s="148"/>
      <c r="I126" s="147"/>
      <c r="J126" s="144">
        <f t="shared" si="29"/>
        <v>0</v>
      </c>
      <c r="K126" s="148"/>
      <c r="L126" s="148"/>
      <c r="M126" s="150"/>
      <c r="N126" s="146">
        <f t="shared" si="30"/>
        <v>0</v>
      </c>
      <c r="O126" s="148"/>
      <c r="P126" s="150"/>
      <c r="Q126" s="148"/>
      <c r="R126" s="146">
        <f t="shared" si="31"/>
        <v>0</v>
      </c>
      <c r="S126" s="150"/>
      <c r="T126" s="148"/>
      <c r="U126" s="148"/>
      <c r="V126" s="146">
        <f t="shared" si="32"/>
        <v>0</v>
      </c>
      <c r="W126" s="148"/>
      <c r="X126" s="148"/>
      <c r="Y126" s="150"/>
      <c r="Z126" s="146">
        <f t="shared" si="33"/>
        <v>0</v>
      </c>
      <c r="AA126" s="148"/>
      <c r="AB126" s="150"/>
      <c r="AC126" s="148"/>
      <c r="AD126" s="146">
        <f t="shared" si="34"/>
        <v>0</v>
      </c>
      <c r="AE126" s="148"/>
      <c r="AF126" s="148"/>
      <c r="AG126" s="150"/>
      <c r="AH126" s="180">
        <f t="shared" si="36"/>
        <v>0</v>
      </c>
      <c r="AI126" s="148"/>
      <c r="AJ126" s="148"/>
      <c r="AK126" s="150"/>
      <c r="AL126" s="148"/>
      <c r="AM126" s="148"/>
      <c r="AN126" s="384"/>
      <c r="AO126" s="385"/>
      <c r="AP126" s="385"/>
      <c r="AQ126" s="385"/>
      <c r="AR126" s="385"/>
      <c r="AS126" s="385"/>
      <c r="AT126" s="386"/>
      <c r="AU126" s="384"/>
      <c r="AV126" s="385"/>
      <c r="AW126" s="385"/>
      <c r="AX126" s="385"/>
      <c r="AY126" s="385"/>
      <c r="AZ126" s="385"/>
      <c r="BA126" s="385"/>
      <c r="BB126" s="385"/>
      <c r="BC126" s="385"/>
      <c r="BD126" s="385"/>
      <c r="BE126" s="385"/>
      <c r="BF126" s="386"/>
    </row>
    <row r="127" spans="1:58" x14ac:dyDescent="0.25">
      <c r="A127" s="100">
        <f>'Input Volunteers'!A126</f>
        <v>0</v>
      </c>
      <c r="B127" s="104">
        <f t="shared" si="25"/>
        <v>0</v>
      </c>
      <c r="C127" s="105">
        <f t="shared" si="26"/>
        <v>0</v>
      </c>
      <c r="D127" s="106">
        <f t="shared" si="27"/>
        <v>0</v>
      </c>
      <c r="E127" s="106">
        <f t="shared" si="35"/>
        <v>0</v>
      </c>
      <c r="F127" s="146">
        <f t="shared" si="28"/>
        <v>0</v>
      </c>
      <c r="G127" s="148"/>
      <c r="H127" s="148"/>
      <c r="I127" s="147"/>
      <c r="J127" s="144">
        <f t="shared" si="29"/>
        <v>0</v>
      </c>
      <c r="K127" s="148"/>
      <c r="L127" s="148"/>
      <c r="M127" s="150"/>
      <c r="N127" s="146">
        <f t="shared" si="30"/>
        <v>0</v>
      </c>
      <c r="O127" s="148"/>
      <c r="P127" s="150"/>
      <c r="Q127" s="148"/>
      <c r="R127" s="146">
        <f t="shared" si="31"/>
        <v>0</v>
      </c>
      <c r="S127" s="150"/>
      <c r="T127" s="148"/>
      <c r="U127" s="148"/>
      <c r="V127" s="146">
        <f t="shared" si="32"/>
        <v>0</v>
      </c>
      <c r="W127" s="148"/>
      <c r="X127" s="148"/>
      <c r="Y127" s="150"/>
      <c r="Z127" s="146">
        <f t="shared" si="33"/>
        <v>0</v>
      </c>
      <c r="AA127" s="148"/>
      <c r="AB127" s="150"/>
      <c r="AC127" s="148"/>
      <c r="AD127" s="146">
        <f t="shared" si="34"/>
        <v>0</v>
      </c>
      <c r="AE127" s="148"/>
      <c r="AF127" s="148"/>
      <c r="AG127" s="150"/>
      <c r="AH127" s="180">
        <f t="shared" si="36"/>
        <v>0</v>
      </c>
      <c r="AI127" s="148"/>
      <c r="AJ127" s="148"/>
      <c r="AK127" s="150"/>
      <c r="AL127" s="148"/>
      <c r="AM127" s="148"/>
      <c r="AN127" s="384"/>
      <c r="AO127" s="385"/>
      <c r="AP127" s="385"/>
      <c r="AQ127" s="385"/>
      <c r="AR127" s="385"/>
      <c r="AS127" s="385"/>
      <c r="AT127" s="386"/>
      <c r="AU127" s="384"/>
      <c r="AV127" s="385"/>
      <c r="AW127" s="385"/>
      <c r="AX127" s="385"/>
      <c r="AY127" s="385"/>
      <c r="AZ127" s="385"/>
      <c r="BA127" s="385"/>
      <c r="BB127" s="385"/>
      <c r="BC127" s="385"/>
      <c r="BD127" s="385"/>
      <c r="BE127" s="385"/>
      <c r="BF127" s="386"/>
    </row>
    <row r="128" spans="1:58" x14ac:dyDescent="0.25">
      <c r="A128" s="100">
        <f>'Input Volunteers'!A127</f>
        <v>0</v>
      </c>
      <c r="B128" s="104">
        <f t="shared" si="25"/>
        <v>0</v>
      </c>
      <c r="C128" s="105">
        <f t="shared" si="26"/>
        <v>0</v>
      </c>
      <c r="D128" s="106">
        <f t="shared" si="27"/>
        <v>0</v>
      </c>
      <c r="E128" s="106">
        <f t="shared" si="35"/>
        <v>0</v>
      </c>
      <c r="F128" s="146">
        <f t="shared" si="28"/>
        <v>0</v>
      </c>
      <c r="G128" s="148"/>
      <c r="H128" s="148"/>
      <c r="I128" s="147"/>
      <c r="J128" s="144">
        <f t="shared" si="29"/>
        <v>0</v>
      </c>
      <c r="K128" s="148"/>
      <c r="L128" s="148"/>
      <c r="M128" s="150"/>
      <c r="N128" s="146">
        <f t="shared" si="30"/>
        <v>0</v>
      </c>
      <c r="O128" s="148"/>
      <c r="P128" s="150"/>
      <c r="Q128" s="148"/>
      <c r="R128" s="146">
        <f t="shared" si="31"/>
        <v>0</v>
      </c>
      <c r="S128" s="150"/>
      <c r="T128" s="148"/>
      <c r="U128" s="148"/>
      <c r="V128" s="146">
        <f t="shared" si="32"/>
        <v>0</v>
      </c>
      <c r="W128" s="148"/>
      <c r="X128" s="148"/>
      <c r="Y128" s="150"/>
      <c r="Z128" s="146">
        <f t="shared" si="33"/>
        <v>0</v>
      </c>
      <c r="AA128" s="148"/>
      <c r="AB128" s="150"/>
      <c r="AC128" s="148"/>
      <c r="AD128" s="146">
        <f t="shared" si="34"/>
        <v>0</v>
      </c>
      <c r="AE128" s="148"/>
      <c r="AF128" s="148"/>
      <c r="AG128" s="150"/>
      <c r="AH128" s="180">
        <f t="shared" si="36"/>
        <v>0</v>
      </c>
      <c r="AI128" s="148"/>
      <c r="AJ128" s="148"/>
      <c r="AK128" s="150"/>
      <c r="AL128" s="148"/>
      <c r="AM128" s="148"/>
      <c r="AN128" s="384"/>
      <c r="AO128" s="385"/>
      <c r="AP128" s="385"/>
      <c r="AQ128" s="385"/>
      <c r="AR128" s="385"/>
      <c r="AS128" s="385"/>
      <c r="AT128" s="386"/>
      <c r="AU128" s="384"/>
      <c r="AV128" s="385"/>
      <c r="AW128" s="385"/>
      <c r="AX128" s="385"/>
      <c r="AY128" s="385"/>
      <c r="AZ128" s="385"/>
      <c r="BA128" s="385"/>
      <c r="BB128" s="385"/>
      <c r="BC128" s="385"/>
      <c r="BD128" s="385"/>
      <c r="BE128" s="385"/>
      <c r="BF128" s="386"/>
    </row>
    <row r="129" spans="1:58" x14ac:dyDescent="0.25">
      <c r="A129" s="100">
        <f>'Input Volunteers'!A128</f>
        <v>0</v>
      </c>
      <c r="B129" s="104">
        <f t="shared" si="25"/>
        <v>0</v>
      </c>
      <c r="C129" s="105">
        <f t="shared" si="26"/>
        <v>0</v>
      </c>
      <c r="D129" s="106">
        <f t="shared" si="27"/>
        <v>0</v>
      </c>
      <c r="E129" s="106">
        <f t="shared" si="35"/>
        <v>0</v>
      </c>
      <c r="F129" s="146">
        <f t="shared" si="28"/>
        <v>0</v>
      </c>
      <c r="G129" s="148"/>
      <c r="H129" s="148"/>
      <c r="I129" s="147"/>
      <c r="J129" s="144">
        <f t="shared" si="29"/>
        <v>0</v>
      </c>
      <c r="K129" s="148"/>
      <c r="L129" s="148"/>
      <c r="M129" s="150"/>
      <c r="N129" s="146">
        <f t="shared" si="30"/>
        <v>0</v>
      </c>
      <c r="O129" s="148"/>
      <c r="P129" s="150"/>
      <c r="Q129" s="148"/>
      <c r="R129" s="146">
        <f t="shared" si="31"/>
        <v>0</v>
      </c>
      <c r="S129" s="150"/>
      <c r="T129" s="148"/>
      <c r="U129" s="148"/>
      <c r="V129" s="146">
        <f t="shared" si="32"/>
        <v>0</v>
      </c>
      <c r="W129" s="148"/>
      <c r="X129" s="148"/>
      <c r="Y129" s="150"/>
      <c r="Z129" s="146">
        <f t="shared" si="33"/>
        <v>0</v>
      </c>
      <c r="AA129" s="148"/>
      <c r="AB129" s="150"/>
      <c r="AC129" s="148"/>
      <c r="AD129" s="146">
        <f t="shared" si="34"/>
        <v>0</v>
      </c>
      <c r="AE129" s="148"/>
      <c r="AF129" s="148"/>
      <c r="AG129" s="150"/>
      <c r="AH129" s="180">
        <f t="shared" si="36"/>
        <v>0</v>
      </c>
      <c r="AI129" s="148"/>
      <c r="AJ129" s="148"/>
      <c r="AK129" s="150"/>
      <c r="AL129" s="148"/>
      <c r="AM129" s="148"/>
      <c r="AN129" s="384"/>
      <c r="AO129" s="385"/>
      <c r="AP129" s="385"/>
      <c r="AQ129" s="385"/>
      <c r="AR129" s="385"/>
      <c r="AS129" s="385"/>
      <c r="AT129" s="386"/>
      <c r="AU129" s="384"/>
      <c r="AV129" s="385"/>
      <c r="AW129" s="385"/>
      <c r="AX129" s="385"/>
      <c r="AY129" s="385"/>
      <c r="AZ129" s="385"/>
      <c r="BA129" s="385"/>
      <c r="BB129" s="385"/>
      <c r="BC129" s="385"/>
      <c r="BD129" s="385"/>
      <c r="BE129" s="385"/>
      <c r="BF129" s="386"/>
    </row>
    <row r="130" spans="1:58" x14ac:dyDescent="0.25">
      <c r="A130" s="100">
        <f>'Input Volunteers'!A129</f>
        <v>0</v>
      </c>
      <c r="B130" s="104">
        <f t="shared" si="25"/>
        <v>0</v>
      </c>
      <c r="C130" s="105">
        <f t="shared" si="26"/>
        <v>0</v>
      </c>
      <c r="D130" s="106">
        <f t="shared" si="27"/>
        <v>0</v>
      </c>
      <c r="E130" s="106">
        <f t="shared" si="35"/>
        <v>0</v>
      </c>
      <c r="F130" s="146">
        <f t="shared" si="28"/>
        <v>0</v>
      </c>
      <c r="G130" s="148"/>
      <c r="H130" s="148"/>
      <c r="I130" s="147"/>
      <c r="J130" s="144">
        <f t="shared" si="29"/>
        <v>0</v>
      </c>
      <c r="K130" s="148"/>
      <c r="L130" s="148"/>
      <c r="M130" s="150"/>
      <c r="N130" s="146">
        <f t="shared" si="30"/>
        <v>0</v>
      </c>
      <c r="O130" s="148"/>
      <c r="P130" s="150"/>
      <c r="Q130" s="148"/>
      <c r="R130" s="146">
        <f t="shared" si="31"/>
        <v>0</v>
      </c>
      <c r="S130" s="150"/>
      <c r="T130" s="148"/>
      <c r="U130" s="148"/>
      <c r="V130" s="146">
        <f t="shared" si="32"/>
        <v>0</v>
      </c>
      <c r="W130" s="148"/>
      <c r="X130" s="148"/>
      <c r="Y130" s="150"/>
      <c r="Z130" s="146">
        <f t="shared" si="33"/>
        <v>0</v>
      </c>
      <c r="AA130" s="148"/>
      <c r="AB130" s="150"/>
      <c r="AC130" s="148"/>
      <c r="AD130" s="146">
        <f t="shared" si="34"/>
        <v>0</v>
      </c>
      <c r="AE130" s="148"/>
      <c r="AF130" s="148"/>
      <c r="AG130" s="150"/>
      <c r="AH130" s="180">
        <f t="shared" si="36"/>
        <v>0</v>
      </c>
      <c r="AI130" s="148"/>
      <c r="AJ130" s="148"/>
      <c r="AK130" s="150"/>
      <c r="AL130" s="148"/>
      <c r="AM130" s="148"/>
      <c r="AN130" s="384"/>
      <c r="AO130" s="385"/>
      <c r="AP130" s="385"/>
      <c r="AQ130" s="385"/>
      <c r="AR130" s="385"/>
      <c r="AS130" s="385"/>
      <c r="AT130" s="386"/>
      <c r="AU130" s="384"/>
      <c r="AV130" s="385"/>
      <c r="AW130" s="385"/>
      <c r="AX130" s="385"/>
      <c r="AY130" s="385"/>
      <c r="AZ130" s="385"/>
      <c r="BA130" s="385"/>
      <c r="BB130" s="385"/>
      <c r="BC130" s="385"/>
      <c r="BD130" s="385"/>
      <c r="BE130" s="385"/>
      <c r="BF130" s="386"/>
    </row>
    <row r="131" spans="1:58" x14ac:dyDescent="0.25">
      <c r="A131" s="100">
        <f>'Input Volunteers'!A130</f>
        <v>0</v>
      </c>
      <c r="B131" s="104">
        <f t="shared" si="25"/>
        <v>0</v>
      </c>
      <c r="C131" s="105">
        <f t="shared" si="26"/>
        <v>0</v>
      </c>
      <c r="D131" s="106">
        <f t="shared" si="27"/>
        <v>0</v>
      </c>
      <c r="E131" s="106">
        <f t="shared" si="35"/>
        <v>0</v>
      </c>
      <c r="F131" s="146">
        <f t="shared" si="28"/>
        <v>0</v>
      </c>
      <c r="G131" s="148"/>
      <c r="H131" s="148"/>
      <c r="I131" s="147"/>
      <c r="J131" s="144">
        <f t="shared" si="29"/>
        <v>0</v>
      </c>
      <c r="K131" s="148"/>
      <c r="L131" s="148"/>
      <c r="M131" s="150"/>
      <c r="N131" s="146">
        <f t="shared" si="30"/>
        <v>0</v>
      </c>
      <c r="O131" s="148"/>
      <c r="P131" s="150"/>
      <c r="Q131" s="148"/>
      <c r="R131" s="146">
        <f t="shared" si="31"/>
        <v>0</v>
      </c>
      <c r="S131" s="150"/>
      <c r="T131" s="148"/>
      <c r="U131" s="148"/>
      <c r="V131" s="146">
        <f t="shared" si="32"/>
        <v>0</v>
      </c>
      <c r="W131" s="148"/>
      <c r="X131" s="148"/>
      <c r="Y131" s="150"/>
      <c r="Z131" s="146">
        <f t="shared" si="33"/>
        <v>0</v>
      </c>
      <c r="AA131" s="148"/>
      <c r="AB131" s="150"/>
      <c r="AC131" s="148"/>
      <c r="AD131" s="146">
        <f t="shared" si="34"/>
        <v>0</v>
      </c>
      <c r="AE131" s="148"/>
      <c r="AF131" s="148"/>
      <c r="AG131" s="150"/>
      <c r="AH131" s="180">
        <f t="shared" si="36"/>
        <v>0</v>
      </c>
      <c r="AI131" s="148"/>
      <c r="AJ131" s="148"/>
      <c r="AK131" s="150"/>
      <c r="AL131" s="148"/>
      <c r="AM131" s="148"/>
      <c r="AN131" s="384"/>
      <c r="AO131" s="385"/>
      <c r="AP131" s="385"/>
      <c r="AQ131" s="385"/>
      <c r="AR131" s="385"/>
      <c r="AS131" s="385"/>
      <c r="AT131" s="386"/>
      <c r="AU131" s="384"/>
      <c r="AV131" s="385"/>
      <c r="AW131" s="385"/>
      <c r="AX131" s="385"/>
      <c r="AY131" s="385"/>
      <c r="AZ131" s="385"/>
      <c r="BA131" s="385"/>
      <c r="BB131" s="385"/>
      <c r="BC131" s="385"/>
      <c r="BD131" s="385"/>
      <c r="BE131" s="385"/>
      <c r="BF131" s="386"/>
    </row>
    <row r="132" spans="1:58" x14ac:dyDescent="0.25">
      <c r="A132" s="100">
        <f>'Input Volunteers'!A131</f>
        <v>0</v>
      </c>
      <c r="B132" s="104">
        <f t="shared" si="25"/>
        <v>0</v>
      </c>
      <c r="C132" s="105">
        <f t="shared" si="26"/>
        <v>0</v>
      </c>
      <c r="D132" s="106">
        <f t="shared" si="27"/>
        <v>0</v>
      </c>
      <c r="E132" s="106">
        <f t="shared" si="35"/>
        <v>0</v>
      </c>
      <c r="F132" s="146">
        <f t="shared" si="28"/>
        <v>0</v>
      </c>
      <c r="G132" s="148"/>
      <c r="H132" s="148"/>
      <c r="I132" s="147"/>
      <c r="J132" s="144">
        <f t="shared" si="29"/>
        <v>0</v>
      </c>
      <c r="K132" s="148"/>
      <c r="L132" s="148"/>
      <c r="M132" s="150"/>
      <c r="N132" s="146">
        <f t="shared" si="30"/>
        <v>0</v>
      </c>
      <c r="O132" s="148"/>
      <c r="P132" s="150"/>
      <c r="Q132" s="148"/>
      <c r="R132" s="146">
        <f t="shared" si="31"/>
        <v>0</v>
      </c>
      <c r="S132" s="150"/>
      <c r="T132" s="148"/>
      <c r="U132" s="148"/>
      <c r="V132" s="146">
        <f t="shared" si="32"/>
        <v>0</v>
      </c>
      <c r="W132" s="148"/>
      <c r="X132" s="148"/>
      <c r="Y132" s="150"/>
      <c r="Z132" s="146">
        <f t="shared" si="33"/>
        <v>0</v>
      </c>
      <c r="AA132" s="148"/>
      <c r="AB132" s="150"/>
      <c r="AC132" s="148"/>
      <c r="AD132" s="146">
        <f t="shared" si="34"/>
        <v>0</v>
      </c>
      <c r="AE132" s="148"/>
      <c r="AF132" s="148"/>
      <c r="AG132" s="150"/>
      <c r="AH132" s="180">
        <f t="shared" si="36"/>
        <v>0</v>
      </c>
      <c r="AI132" s="148"/>
      <c r="AJ132" s="148"/>
      <c r="AK132" s="150"/>
      <c r="AL132" s="148"/>
      <c r="AM132" s="148"/>
      <c r="AN132" s="384"/>
      <c r="AO132" s="385"/>
      <c r="AP132" s="385"/>
      <c r="AQ132" s="385"/>
      <c r="AR132" s="385"/>
      <c r="AS132" s="385"/>
      <c r="AT132" s="386"/>
      <c r="AU132" s="384"/>
      <c r="AV132" s="385"/>
      <c r="AW132" s="385"/>
      <c r="AX132" s="385"/>
      <c r="AY132" s="385"/>
      <c r="AZ132" s="385"/>
      <c r="BA132" s="385"/>
      <c r="BB132" s="385"/>
      <c r="BC132" s="385"/>
      <c r="BD132" s="385"/>
      <c r="BE132" s="385"/>
      <c r="BF132" s="386"/>
    </row>
    <row r="133" spans="1:58" x14ac:dyDescent="0.25">
      <c r="A133" s="100">
        <f>'Input Volunteers'!A132</f>
        <v>0</v>
      </c>
      <c r="B133" s="104">
        <f t="shared" si="25"/>
        <v>0</v>
      </c>
      <c r="C133" s="105">
        <f t="shared" si="26"/>
        <v>0</v>
      </c>
      <c r="D133" s="106">
        <f t="shared" si="27"/>
        <v>0</v>
      </c>
      <c r="E133" s="106">
        <f t="shared" si="35"/>
        <v>0</v>
      </c>
      <c r="F133" s="146">
        <f t="shared" si="28"/>
        <v>0</v>
      </c>
      <c r="G133" s="148"/>
      <c r="H133" s="148"/>
      <c r="I133" s="147"/>
      <c r="J133" s="144">
        <f t="shared" si="29"/>
        <v>0</v>
      </c>
      <c r="K133" s="148"/>
      <c r="L133" s="148"/>
      <c r="M133" s="150"/>
      <c r="N133" s="146">
        <f t="shared" si="30"/>
        <v>0</v>
      </c>
      <c r="O133" s="148"/>
      <c r="P133" s="150"/>
      <c r="Q133" s="148"/>
      <c r="R133" s="146">
        <f t="shared" si="31"/>
        <v>0</v>
      </c>
      <c r="S133" s="150"/>
      <c r="T133" s="148"/>
      <c r="U133" s="148"/>
      <c r="V133" s="146">
        <f t="shared" si="32"/>
        <v>0</v>
      </c>
      <c r="W133" s="148"/>
      <c r="X133" s="148"/>
      <c r="Y133" s="150"/>
      <c r="Z133" s="146">
        <f t="shared" si="33"/>
        <v>0</v>
      </c>
      <c r="AA133" s="148"/>
      <c r="AB133" s="150"/>
      <c r="AC133" s="148"/>
      <c r="AD133" s="146">
        <f t="shared" si="34"/>
        <v>0</v>
      </c>
      <c r="AE133" s="148"/>
      <c r="AF133" s="148"/>
      <c r="AG133" s="150"/>
      <c r="AH133" s="180">
        <f t="shared" si="36"/>
        <v>0</v>
      </c>
      <c r="AI133" s="148"/>
      <c r="AJ133" s="148"/>
      <c r="AK133" s="150"/>
      <c r="AL133" s="148"/>
      <c r="AM133" s="148"/>
      <c r="AN133" s="384"/>
      <c r="AO133" s="385"/>
      <c r="AP133" s="385"/>
      <c r="AQ133" s="385"/>
      <c r="AR133" s="385"/>
      <c r="AS133" s="385"/>
      <c r="AT133" s="386"/>
      <c r="AU133" s="384"/>
      <c r="AV133" s="385"/>
      <c r="AW133" s="385"/>
      <c r="AX133" s="385"/>
      <c r="AY133" s="385"/>
      <c r="AZ133" s="385"/>
      <c r="BA133" s="385"/>
      <c r="BB133" s="385"/>
      <c r="BC133" s="385"/>
      <c r="BD133" s="385"/>
      <c r="BE133" s="385"/>
      <c r="BF133" s="386"/>
    </row>
    <row r="134" spans="1:58" x14ac:dyDescent="0.25">
      <c r="A134" s="100">
        <f>'Input Volunteers'!A133</f>
        <v>0</v>
      </c>
      <c r="B134" s="104">
        <f t="shared" si="25"/>
        <v>0</v>
      </c>
      <c r="C134" s="105">
        <f t="shared" si="26"/>
        <v>0</v>
      </c>
      <c r="D134" s="106">
        <f t="shared" si="27"/>
        <v>0</v>
      </c>
      <c r="E134" s="106">
        <f t="shared" si="35"/>
        <v>0</v>
      </c>
      <c r="F134" s="146">
        <f t="shared" si="28"/>
        <v>0</v>
      </c>
      <c r="G134" s="148"/>
      <c r="H134" s="148"/>
      <c r="I134" s="147"/>
      <c r="J134" s="144">
        <f t="shared" si="29"/>
        <v>0</v>
      </c>
      <c r="K134" s="148"/>
      <c r="L134" s="148"/>
      <c r="M134" s="150"/>
      <c r="N134" s="146">
        <f t="shared" si="30"/>
        <v>0</v>
      </c>
      <c r="O134" s="148"/>
      <c r="P134" s="150"/>
      <c r="Q134" s="148"/>
      <c r="R134" s="146">
        <f t="shared" si="31"/>
        <v>0</v>
      </c>
      <c r="S134" s="150"/>
      <c r="T134" s="148"/>
      <c r="U134" s="148"/>
      <c r="V134" s="146">
        <f t="shared" si="32"/>
        <v>0</v>
      </c>
      <c r="W134" s="148"/>
      <c r="X134" s="148"/>
      <c r="Y134" s="150"/>
      <c r="Z134" s="146">
        <f t="shared" si="33"/>
        <v>0</v>
      </c>
      <c r="AA134" s="148"/>
      <c r="AB134" s="150"/>
      <c r="AC134" s="148"/>
      <c r="AD134" s="146">
        <f t="shared" si="34"/>
        <v>0</v>
      </c>
      <c r="AE134" s="148"/>
      <c r="AF134" s="148"/>
      <c r="AG134" s="150"/>
      <c r="AH134" s="180">
        <f t="shared" si="36"/>
        <v>0</v>
      </c>
      <c r="AI134" s="148"/>
      <c r="AJ134" s="148"/>
      <c r="AK134" s="150"/>
      <c r="AL134" s="148"/>
      <c r="AM134" s="148"/>
      <c r="AN134" s="384"/>
      <c r="AO134" s="385"/>
      <c r="AP134" s="385"/>
      <c r="AQ134" s="385"/>
      <c r="AR134" s="385"/>
      <c r="AS134" s="385"/>
      <c r="AT134" s="386"/>
      <c r="AU134" s="384"/>
      <c r="AV134" s="385"/>
      <c r="AW134" s="385"/>
      <c r="AX134" s="385"/>
      <c r="AY134" s="385"/>
      <c r="AZ134" s="385"/>
      <c r="BA134" s="385"/>
      <c r="BB134" s="385"/>
      <c r="BC134" s="385"/>
      <c r="BD134" s="385"/>
      <c r="BE134" s="385"/>
      <c r="BF134" s="386"/>
    </row>
    <row r="135" spans="1:58" x14ac:dyDescent="0.25">
      <c r="A135" s="100">
        <f>'Input Volunteers'!A134</f>
        <v>0</v>
      </c>
      <c r="B135" s="104">
        <f t="shared" si="25"/>
        <v>0</v>
      </c>
      <c r="C135" s="105">
        <f t="shared" si="26"/>
        <v>0</v>
      </c>
      <c r="D135" s="106">
        <f t="shared" si="27"/>
        <v>0</v>
      </c>
      <c r="E135" s="106">
        <f t="shared" ref="E135:E187" si="37">I135+M135+Q135+U135+Y135+AC135+AG135</f>
        <v>0</v>
      </c>
      <c r="F135" s="146">
        <f t="shared" si="28"/>
        <v>0</v>
      </c>
      <c r="G135" s="148"/>
      <c r="H135" s="148"/>
      <c r="I135" s="147"/>
      <c r="J135" s="144">
        <f t="shared" si="29"/>
        <v>0</v>
      </c>
      <c r="K135" s="148"/>
      <c r="L135" s="148"/>
      <c r="M135" s="150"/>
      <c r="N135" s="146">
        <f t="shared" si="30"/>
        <v>0</v>
      </c>
      <c r="O135" s="148"/>
      <c r="P135" s="150"/>
      <c r="Q135" s="148"/>
      <c r="R135" s="146">
        <f t="shared" si="31"/>
        <v>0</v>
      </c>
      <c r="S135" s="150"/>
      <c r="T135" s="148"/>
      <c r="U135" s="148"/>
      <c r="V135" s="146">
        <f t="shared" si="32"/>
        <v>0</v>
      </c>
      <c r="W135" s="148"/>
      <c r="X135" s="148"/>
      <c r="Y135" s="150"/>
      <c r="Z135" s="146">
        <f t="shared" si="33"/>
        <v>0</v>
      </c>
      <c r="AA135" s="148"/>
      <c r="AB135" s="150"/>
      <c r="AC135" s="148"/>
      <c r="AD135" s="146">
        <f t="shared" si="34"/>
        <v>0</v>
      </c>
      <c r="AE135" s="148"/>
      <c r="AF135" s="148"/>
      <c r="AG135" s="150"/>
      <c r="AH135" s="180">
        <f t="shared" si="36"/>
        <v>0</v>
      </c>
      <c r="AI135" s="148"/>
      <c r="AJ135" s="148"/>
      <c r="AK135" s="150"/>
      <c r="AL135" s="148"/>
      <c r="AM135" s="148"/>
      <c r="AN135" s="384"/>
      <c r="AO135" s="385"/>
      <c r="AP135" s="385"/>
      <c r="AQ135" s="385"/>
      <c r="AR135" s="385"/>
      <c r="AS135" s="385"/>
      <c r="AT135" s="386"/>
      <c r="AU135" s="384"/>
      <c r="AV135" s="385"/>
      <c r="AW135" s="385"/>
      <c r="AX135" s="385"/>
      <c r="AY135" s="385"/>
      <c r="AZ135" s="385"/>
      <c r="BA135" s="385"/>
      <c r="BB135" s="385"/>
      <c r="BC135" s="385"/>
      <c r="BD135" s="385"/>
      <c r="BE135" s="385"/>
      <c r="BF135" s="386"/>
    </row>
    <row r="136" spans="1:58" x14ac:dyDescent="0.25">
      <c r="A136" s="100">
        <f>'Input Volunteers'!A135</f>
        <v>0</v>
      </c>
      <c r="B136" s="104">
        <f t="shared" si="25"/>
        <v>0</v>
      </c>
      <c r="C136" s="105">
        <f t="shared" si="26"/>
        <v>0</v>
      </c>
      <c r="D136" s="106">
        <f t="shared" si="27"/>
        <v>0</v>
      </c>
      <c r="E136" s="106">
        <f t="shared" si="37"/>
        <v>0</v>
      </c>
      <c r="F136" s="146">
        <f t="shared" si="28"/>
        <v>0</v>
      </c>
      <c r="G136" s="148"/>
      <c r="H136" s="148"/>
      <c r="I136" s="147"/>
      <c r="J136" s="144">
        <f t="shared" si="29"/>
        <v>0</v>
      </c>
      <c r="K136" s="148"/>
      <c r="L136" s="148"/>
      <c r="M136" s="150"/>
      <c r="N136" s="146">
        <f t="shared" si="30"/>
        <v>0</v>
      </c>
      <c r="O136" s="148"/>
      <c r="P136" s="150"/>
      <c r="Q136" s="148"/>
      <c r="R136" s="146">
        <f t="shared" si="31"/>
        <v>0</v>
      </c>
      <c r="S136" s="150"/>
      <c r="T136" s="148"/>
      <c r="U136" s="148"/>
      <c r="V136" s="146">
        <f t="shared" si="32"/>
        <v>0</v>
      </c>
      <c r="W136" s="148"/>
      <c r="X136" s="148"/>
      <c r="Y136" s="150"/>
      <c r="Z136" s="146">
        <f t="shared" si="33"/>
        <v>0</v>
      </c>
      <c r="AA136" s="148"/>
      <c r="AB136" s="150"/>
      <c r="AC136" s="148"/>
      <c r="AD136" s="146">
        <f t="shared" si="34"/>
        <v>0</v>
      </c>
      <c r="AE136" s="148"/>
      <c r="AF136" s="148"/>
      <c r="AG136" s="150"/>
      <c r="AH136" s="180">
        <f t="shared" si="36"/>
        <v>0</v>
      </c>
      <c r="AI136" s="148"/>
      <c r="AJ136" s="148"/>
      <c r="AK136" s="150"/>
      <c r="AL136" s="148"/>
      <c r="AM136" s="148"/>
      <c r="AN136" s="384"/>
      <c r="AO136" s="385"/>
      <c r="AP136" s="385"/>
      <c r="AQ136" s="385"/>
      <c r="AR136" s="385"/>
      <c r="AS136" s="385"/>
      <c r="AT136" s="386"/>
      <c r="AU136" s="384"/>
      <c r="AV136" s="385"/>
      <c r="AW136" s="385"/>
      <c r="AX136" s="385"/>
      <c r="AY136" s="385"/>
      <c r="AZ136" s="385"/>
      <c r="BA136" s="385"/>
      <c r="BB136" s="385"/>
      <c r="BC136" s="385"/>
      <c r="BD136" s="385"/>
      <c r="BE136" s="385"/>
      <c r="BF136" s="386"/>
    </row>
    <row r="137" spans="1:58" x14ac:dyDescent="0.25">
      <c r="A137" s="100">
        <f>'Input Volunteers'!A136</f>
        <v>0</v>
      </c>
      <c r="B137" s="104">
        <f t="shared" si="25"/>
        <v>0</v>
      </c>
      <c r="C137" s="105">
        <f t="shared" si="26"/>
        <v>0</v>
      </c>
      <c r="D137" s="106">
        <f t="shared" si="27"/>
        <v>0</v>
      </c>
      <c r="E137" s="106">
        <f t="shared" si="37"/>
        <v>0</v>
      </c>
      <c r="F137" s="146">
        <f t="shared" si="28"/>
        <v>0</v>
      </c>
      <c r="G137" s="148"/>
      <c r="H137" s="148"/>
      <c r="I137" s="147"/>
      <c r="J137" s="144">
        <f t="shared" si="29"/>
        <v>0</v>
      </c>
      <c r="K137" s="148"/>
      <c r="L137" s="148"/>
      <c r="M137" s="150"/>
      <c r="N137" s="146">
        <f t="shared" si="30"/>
        <v>0</v>
      </c>
      <c r="O137" s="148"/>
      <c r="P137" s="150"/>
      <c r="Q137" s="148"/>
      <c r="R137" s="146">
        <f t="shared" si="31"/>
        <v>0</v>
      </c>
      <c r="S137" s="150"/>
      <c r="T137" s="148"/>
      <c r="U137" s="148"/>
      <c r="V137" s="146">
        <f t="shared" si="32"/>
        <v>0</v>
      </c>
      <c r="W137" s="148"/>
      <c r="X137" s="148"/>
      <c r="Y137" s="150"/>
      <c r="Z137" s="146">
        <f t="shared" si="33"/>
        <v>0</v>
      </c>
      <c r="AA137" s="148"/>
      <c r="AB137" s="150"/>
      <c r="AC137" s="148"/>
      <c r="AD137" s="146">
        <f t="shared" si="34"/>
        <v>0</v>
      </c>
      <c r="AE137" s="148"/>
      <c r="AF137" s="148"/>
      <c r="AG137" s="150"/>
      <c r="AH137" s="180">
        <f t="shared" si="36"/>
        <v>0</v>
      </c>
      <c r="AI137" s="148"/>
      <c r="AJ137" s="148"/>
      <c r="AK137" s="150"/>
      <c r="AL137" s="148"/>
      <c r="AM137" s="148"/>
      <c r="AN137" s="384"/>
      <c r="AO137" s="385"/>
      <c r="AP137" s="385"/>
      <c r="AQ137" s="385"/>
      <c r="AR137" s="385"/>
      <c r="AS137" s="385"/>
      <c r="AT137" s="386"/>
      <c r="AU137" s="384"/>
      <c r="AV137" s="385"/>
      <c r="AW137" s="385"/>
      <c r="AX137" s="385"/>
      <c r="AY137" s="385"/>
      <c r="AZ137" s="385"/>
      <c r="BA137" s="385"/>
      <c r="BB137" s="385"/>
      <c r="BC137" s="385"/>
      <c r="BD137" s="385"/>
      <c r="BE137" s="385"/>
      <c r="BF137" s="386"/>
    </row>
    <row r="138" spans="1:58" x14ac:dyDescent="0.25">
      <c r="A138" s="100">
        <f>'Input Volunteers'!A137</f>
        <v>0</v>
      </c>
      <c r="B138" s="104">
        <f t="shared" si="25"/>
        <v>0</v>
      </c>
      <c r="C138" s="105">
        <f t="shared" si="26"/>
        <v>0</v>
      </c>
      <c r="D138" s="106">
        <f t="shared" si="27"/>
        <v>0</v>
      </c>
      <c r="E138" s="106">
        <f t="shared" si="37"/>
        <v>0</v>
      </c>
      <c r="F138" s="146">
        <f t="shared" si="28"/>
        <v>0</v>
      </c>
      <c r="G138" s="148"/>
      <c r="H138" s="148"/>
      <c r="I138" s="147"/>
      <c r="J138" s="144">
        <f t="shared" si="29"/>
        <v>0</v>
      </c>
      <c r="K138" s="148"/>
      <c r="L138" s="148"/>
      <c r="M138" s="150"/>
      <c r="N138" s="146">
        <f t="shared" si="30"/>
        <v>0</v>
      </c>
      <c r="O138" s="148"/>
      <c r="P138" s="150"/>
      <c r="Q138" s="148"/>
      <c r="R138" s="146">
        <f t="shared" si="31"/>
        <v>0</v>
      </c>
      <c r="S138" s="150"/>
      <c r="T138" s="148"/>
      <c r="U138" s="148"/>
      <c r="V138" s="146">
        <f t="shared" si="32"/>
        <v>0</v>
      </c>
      <c r="W138" s="148"/>
      <c r="X138" s="148"/>
      <c r="Y138" s="150"/>
      <c r="Z138" s="146">
        <f t="shared" si="33"/>
        <v>0</v>
      </c>
      <c r="AA138" s="148"/>
      <c r="AB138" s="150"/>
      <c r="AC138" s="148"/>
      <c r="AD138" s="146">
        <f t="shared" si="34"/>
        <v>0</v>
      </c>
      <c r="AE138" s="148"/>
      <c r="AF138" s="148"/>
      <c r="AG138" s="150"/>
      <c r="AH138" s="180">
        <f t="shared" si="36"/>
        <v>0</v>
      </c>
      <c r="AI138" s="148"/>
      <c r="AJ138" s="148"/>
      <c r="AK138" s="150"/>
      <c r="AL138" s="148"/>
      <c r="AM138" s="148"/>
      <c r="AN138" s="384"/>
      <c r="AO138" s="385"/>
      <c r="AP138" s="385"/>
      <c r="AQ138" s="385"/>
      <c r="AR138" s="385"/>
      <c r="AS138" s="385"/>
      <c r="AT138" s="386"/>
      <c r="AU138" s="384"/>
      <c r="AV138" s="385"/>
      <c r="AW138" s="385"/>
      <c r="AX138" s="385"/>
      <c r="AY138" s="385"/>
      <c r="AZ138" s="385"/>
      <c r="BA138" s="385"/>
      <c r="BB138" s="385"/>
      <c r="BC138" s="385"/>
      <c r="BD138" s="385"/>
      <c r="BE138" s="385"/>
      <c r="BF138" s="386"/>
    </row>
    <row r="139" spans="1:58" x14ac:dyDescent="0.25">
      <c r="A139" s="100">
        <f>'Input Volunteers'!A138</f>
        <v>0</v>
      </c>
      <c r="B139" s="104">
        <f t="shared" si="25"/>
        <v>0</v>
      </c>
      <c r="C139" s="105">
        <f t="shared" si="26"/>
        <v>0</v>
      </c>
      <c r="D139" s="106">
        <f t="shared" si="27"/>
        <v>0</v>
      </c>
      <c r="E139" s="106">
        <f t="shared" si="37"/>
        <v>0</v>
      </c>
      <c r="F139" s="146">
        <f t="shared" si="28"/>
        <v>0</v>
      </c>
      <c r="G139" s="148"/>
      <c r="H139" s="148"/>
      <c r="I139" s="147"/>
      <c r="J139" s="144">
        <f t="shared" si="29"/>
        <v>0</v>
      </c>
      <c r="K139" s="148"/>
      <c r="L139" s="148"/>
      <c r="M139" s="150"/>
      <c r="N139" s="146">
        <f t="shared" si="30"/>
        <v>0</v>
      </c>
      <c r="O139" s="148"/>
      <c r="P139" s="150"/>
      <c r="Q139" s="148"/>
      <c r="R139" s="146">
        <f t="shared" si="31"/>
        <v>0</v>
      </c>
      <c r="S139" s="150"/>
      <c r="T139" s="148"/>
      <c r="U139" s="148"/>
      <c r="V139" s="146">
        <f t="shared" si="32"/>
        <v>0</v>
      </c>
      <c r="W139" s="148"/>
      <c r="X139" s="148"/>
      <c r="Y139" s="150"/>
      <c r="Z139" s="146">
        <f t="shared" si="33"/>
        <v>0</v>
      </c>
      <c r="AA139" s="148"/>
      <c r="AB139" s="150"/>
      <c r="AC139" s="148"/>
      <c r="AD139" s="146">
        <f t="shared" si="34"/>
        <v>0</v>
      </c>
      <c r="AE139" s="148"/>
      <c r="AF139" s="148"/>
      <c r="AG139" s="150"/>
      <c r="AH139" s="180">
        <f t="shared" si="36"/>
        <v>0</v>
      </c>
      <c r="AI139" s="148"/>
      <c r="AJ139" s="148"/>
      <c r="AK139" s="150"/>
      <c r="AL139" s="148"/>
      <c r="AM139" s="148"/>
      <c r="AN139" s="384"/>
      <c r="AO139" s="385"/>
      <c r="AP139" s="385"/>
      <c r="AQ139" s="385"/>
      <c r="AR139" s="385"/>
      <c r="AS139" s="385"/>
      <c r="AT139" s="386"/>
      <c r="AU139" s="384"/>
      <c r="AV139" s="385"/>
      <c r="AW139" s="385"/>
      <c r="AX139" s="385"/>
      <c r="AY139" s="385"/>
      <c r="AZ139" s="385"/>
      <c r="BA139" s="385"/>
      <c r="BB139" s="385"/>
      <c r="BC139" s="385"/>
      <c r="BD139" s="385"/>
      <c r="BE139" s="385"/>
      <c r="BF139" s="386"/>
    </row>
    <row r="140" spans="1:58" x14ac:dyDescent="0.25">
      <c r="A140" s="100">
        <f>'Input Volunteers'!A139</f>
        <v>0</v>
      </c>
      <c r="B140" s="104">
        <f t="shared" si="25"/>
        <v>0</v>
      </c>
      <c r="C140" s="105">
        <f t="shared" si="26"/>
        <v>0</v>
      </c>
      <c r="D140" s="106">
        <f t="shared" si="27"/>
        <v>0</v>
      </c>
      <c r="E140" s="106">
        <f t="shared" si="37"/>
        <v>0</v>
      </c>
      <c r="F140" s="146">
        <f t="shared" si="28"/>
        <v>0</v>
      </c>
      <c r="G140" s="148"/>
      <c r="H140" s="148"/>
      <c r="I140" s="147"/>
      <c r="J140" s="144">
        <f t="shared" si="29"/>
        <v>0</v>
      </c>
      <c r="K140" s="148"/>
      <c r="L140" s="148"/>
      <c r="M140" s="150"/>
      <c r="N140" s="146">
        <f t="shared" si="30"/>
        <v>0</v>
      </c>
      <c r="O140" s="148"/>
      <c r="P140" s="150"/>
      <c r="Q140" s="148"/>
      <c r="R140" s="146">
        <f t="shared" si="31"/>
        <v>0</v>
      </c>
      <c r="S140" s="150"/>
      <c r="T140" s="148"/>
      <c r="U140" s="148"/>
      <c r="V140" s="146">
        <f t="shared" si="32"/>
        <v>0</v>
      </c>
      <c r="W140" s="148"/>
      <c r="X140" s="148"/>
      <c r="Y140" s="150"/>
      <c r="Z140" s="146">
        <f t="shared" si="33"/>
        <v>0</v>
      </c>
      <c r="AA140" s="148"/>
      <c r="AB140" s="150"/>
      <c r="AC140" s="148"/>
      <c r="AD140" s="146">
        <f t="shared" si="34"/>
        <v>0</v>
      </c>
      <c r="AE140" s="148"/>
      <c r="AF140" s="148"/>
      <c r="AG140" s="150"/>
      <c r="AH140" s="180">
        <f t="shared" si="36"/>
        <v>0</v>
      </c>
      <c r="AI140" s="148"/>
      <c r="AJ140" s="148"/>
      <c r="AK140" s="150"/>
      <c r="AL140" s="148"/>
      <c r="AM140" s="148"/>
      <c r="AN140" s="384"/>
      <c r="AO140" s="385"/>
      <c r="AP140" s="385"/>
      <c r="AQ140" s="385"/>
      <c r="AR140" s="385"/>
      <c r="AS140" s="385"/>
      <c r="AT140" s="386"/>
      <c r="AU140" s="384"/>
      <c r="AV140" s="385"/>
      <c r="AW140" s="385"/>
      <c r="AX140" s="385"/>
      <c r="AY140" s="385"/>
      <c r="AZ140" s="385"/>
      <c r="BA140" s="385"/>
      <c r="BB140" s="385"/>
      <c r="BC140" s="385"/>
      <c r="BD140" s="385"/>
      <c r="BE140" s="385"/>
      <c r="BF140" s="386"/>
    </row>
    <row r="141" spans="1:58" x14ac:dyDescent="0.25">
      <c r="A141" s="100">
        <f>'Input Volunteers'!A140</f>
        <v>0</v>
      </c>
      <c r="B141" s="104">
        <f t="shared" si="25"/>
        <v>0</v>
      </c>
      <c r="C141" s="105">
        <f t="shared" si="26"/>
        <v>0</v>
      </c>
      <c r="D141" s="106">
        <f t="shared" si="27"/>
        <v>0</v>
      </c>
      <c r="E141" s="106">
        <f t="shared" si="37"/>
        <v>0</v>
      </c>
      <c r="F141" s="146">
        <f t="shared" si="28"/>
        <v>0</v>
      </c>
      <c r="G141" s="148"/>
      <c r="H141" s="148"/>
      <c r="I141" s="147"/>
      <c r="J141" s="144">
        <f t="shared" si="29"/>
        <v>0</v>
      </c>
      <c r="K141" s="148"/>
      <c r="L141" s="148"/>
      <c r="M141" s="150"/>
      <c r="N141" s="146">
        <f t="shared" si="30"/>
        <v>0</v>
      </c>
      <c r="O141" s="148"/>
      <c r="P141" s="150"/>
      <c r="Q141" s="148"/>
      <c r="R141" s="146">
        <f t="shared" si="31"/>
        <v>0</v>
      </c>
      <c r="S141" s="150"/>
      <c r="T141" s="148"/>
      <c r="U141" s="148"/>
      <c r="V141" s="146">
        <f t="shared" si="32"/>
        <v>0</v>
      </c>
      <c r="W141" s="148"/>
      <c r="X141" s="148"/>
      <c r="Y141" s="150"/>
      <c r="Z141" s="146">
        <f t="shared" si="33"/>
        <v>0</v>
      </c>
      <c r="AA141" s="148"/>
      <c r="AB141" s="150"/>
      <c r="AC141" s="148"/>
      <c r="AD141" s="146">
        <f t="shared" si="34"/>
        <v>0</v>
      </c>
      <c r="AE141" s="148"/>
      <c r="AF141" s="148"/>
      <c r="AG141" s="150"/>
      <c r="AH141" s="180">
        <f t="shared" si="36"/>
        <v>0</v>
      </c>
      <c r="AI141" s="148"/>
      <c r="AJ141" s="148"/>
      <c r="AK141" s="150"/>
      <c r="AL141" s="148"/>
      <c r="AM141" s="148"/>
      <c r="AN141" s="384"/>
      <c r="AO141" s="385"/>
      <c r="AP141" s="385"/>
      <c r="AQ141" s="385"/>
      <c r="AR141" s="385"/>
      <c r="AS141" s="385"/>
      <c r="AT141" s="386"/>
      <c r="AU141" s="384"/>
      <c r="AV141" s="385"/>
      <c r="AW141" s="385"/>
      <c r="AX141" s="385"/>
      <c r="AY141" s="385"/>
      <c r="AZ141" s="385"/>
      <c r="BA141" s="385"/>
      <c r="BB141" s="385"/>
      <c r="BC141" s="385"/>
      <c r="BD141" s="385"/>
      <c r="BE141" s="385"/>
      <c r="BF141" s="386"/>
    </row>
    <row r="142" spans="1:58" x14ac:dyDescent="0.25">
      <c r="A142" s="100">
        <f>'Input Volunteers'!A141</f>
        <v>0</v>
      </c>
      <c r="B142" s="104">
        <f t="shared" si="25"/>
        <v>0</v>
      </c>
      <c r="C142" s="105">
        <f t="shared" si="26"/>
        <v>0</v>
      </c>
      <c r="D142" s="106">
        <f t="shared" si="27"/>
        <v>0</v>
      </c>
      <c r="E142" s="106">
        <f t="shared" si="37"/>
        <v>0</v>
      </c>
      <c r="F142" s="146">
        <f t="shared" si="28"/>
        <v>0</v>
      </c>
      <c r="G142" s="148"/>
      <c r="H142" s="148"/>
      <c r="I142" s="147"/>
      <c r="J142" s="144">
        <f t="shared" si="29"/>
        <v>0</v>
      </c>
      <c r="K142" s="148"/>
      <c r="L142" s="148"/>
      <c r="M142" s="150"/>
      <c r="N142" s="146">
        <f t="shared" si="30"/>
        <v>0</v>
      </c>
      <c r="O142" s="148"/>
      <c r="P142" s="150"/>
      <c r="Q142" s="148"/>
      <c r="R142" s="146">
        <f t="shared" si="31"/>
        <v>0</v>
      </c>
      <c r="S142" s="150"/>
      <c r="T142" s="148"/>
      <c r="U142" s="148"/>
      <c r="V142" s="146">
        <f t="shared" si="32"/>
        <v>0</v>
      </c>
      <c r="W142" s="148"/>
      <c r="X142" s="148"/>
      <c r="Y142" s="150"/>
      <c r="Z142" s="146">
        <f t="shared" si="33"/>
        <v>0</v>
      </c>
      <c r="AA142" s="148"/>
      <c r="AB142" s="150"/>
      <c r="AC142" s="148"/>
      <c r="AD142" s="146">
        <f t="shared" si="34"/>
        <v>0</v>
      </c>
      <c r="AE142" s="148"/>
      <c r="AF142" s="148"/>
      <c r="AG142" s="150"/>
      <c r="AH142" s="180">
        <f t="shared" si="36"/>
        <v>0</v>
      </c>
      <c r="AI142" s="148"/>
      <c r="AJ142" s="148"/>
      <c r="AK142" s="150"/>
      <c r="AL142" s="148"/>
      <c r="AM142" s="148"/>
      <c r="AN142" s="384"/>
      <c r="AO142" s="385"/>
      <c r="AP142" s="385"/>
      <c r="AQ142" s="385"/>
      <c r="AR142" s="385"/>
      <c r="AS142" s="385"/>
      <c r="AT142" s="386"/>
      <c r="AU142" s="384"/>
      <c r="AV142" s="385"/>
      <c r="AW142" s="385"/>
      <c r="AX142" s="385"/>
      <c r="AY142" s="385"/>
      <c r="AZ142" s="385"/>
      <c r="BA142" s="385"/>
      <c r="BB142" s="385"/>
      <c r="BC142" s="385"/>
      <c r="BD142" s="385"/>
      <c r="BE142" s="385"/>
      <c r="BF142" s="386"/>
    </row>
    <row r="143" spans="1:58" x14ac:dyDescent="0.25">
      <c r="A143" s="100">
        <f>'Input Volunteers'!A142</f>
        <v>0</v>
      </c>
      <c r="B143" s="104">
        <f t="shared" si="25"/>
        <v>0</v>
      </c>
      <c r="C143" s="105">
        <f t="shared" si="26"/>
        <v>0</v>
      </c>
      <c r="D143" s="106">
        <f t="shared" si="27"/>
        <v>0</v>
      </c>
      <c r="E143" s="106">
        <f t="shared" si="37"/>
        <v>0</v>
      </c>
      <c r="F143" s="146">
        <f t="shared" si="28"/>
        <v>0</v>
      </c>
      <c r="G143" s="148"/>
      <c r="H143" s="148"/>
      <c r="I143" s="147"/>
      <c r="J143" s="144">
        <f t="shared" si="29"/>
        <v>0</v>
      </c>
      <c r="K143" s="148"/>
      <c r="L143" s="148"/>
      <c r="M143" s="150"/>
      <c r="N143" s="146">
        <f t="shared" si="30"/>
        <v>0</v>
      </c>
      <c r="O143" s="148"/>
      <c r="P143" s="150"/>
      <c r="Q143" s="148"/>
      <c r="R143" s="146">
        <f t="shared" si="31"/>
        <v>0</v>
      </c>
      <c r="S143" s="150"/>
      <c r="T143" s="148"/>
      <c r="U143" s="148"/>
      <c r="V143" s="146">
        <f t="shared" si="32"/>
        <v>0</v>
      </c>
      <c r="W143" s="148"/>
      <c r="X143" s="148"/>
      <c r="Y143" s="150"/>
      <c r="Z143" s="146">
        <f t="shared" si="33"/>
        <v>0</v>
      </c>
      <c r="AA143" s="148"/>
      <c r="AB143" s="150"/>
      <c r="AC143" s="148"/>
      <c r="AD143" s="146">
        <f t="shared" si="34"/>
        <v>0</v>
      </c>
      <c r="AE143" s="148"/>
      <c r="AF143" s="148"/>
      <c r="AG143" s="150"/>
      <c r="AH143" s="180">
        <f t="shared" si="36"/>
        <v>0</v>
      </c>
      <c r="AI143" s="148"/>
      <c r="AJ143" s="148"/>
      <c r="AK143" s="150"/>
      <c r="AL143" s="148"/>
      <c r="AM143" s="148"/>
      <c r="AN143" s="384"/>
      <c r="AO143" s="385"/>
      <c r="AP143" s="385"/>
      <c r="AQ143" s="385"/>
      <c r="AR143" s="385"/>
      <c r="AS143" s="385"/>
      <c r="AT143" s="386"/>
      <c r="AU143" s="384"/>
      <c r="AV143" s="385"/>
      <c r="AW143" s="385"/>
      <c r="AX143" s="385"/>
      <c r="AY143" s="385"/>
      <c r="AZ143" s="385"/>
      <c r="BA143" s="385"/>
      <c r="BB143" s="385"/>
      <c r="BC143" s="385"/>
      <c r="BD143" s="385"/>
      <c r="BE143" s="385"/>
      <c r="BF143" s="386"/>
    </row>
    <row r="144" spans="1:58" x14ac:dyDescent="0.25">
      <c r="A144" s="100">
        <f>'Input Volunteers'!A143</f>
        <v>0</v>
      </c>
      <c r="B144" s="104">
        <f t="shared" si="25"/>
        <v>0</v>
      </c>
      <c r="C144" s="105">
        <f t="shared" si="26"/>
        <v>0</v>
      </c>
      <c r="D144" s="106">
        <f t="shared" si="27"/>
        <v>0</v>
      </c>
      <c r="E144" s="106">
        <f t="shared" si="37"/>
        <v>0</v>
      </c>
      <c r="F144" s="146">
        <f t="shared" si="28"/>
        <v>0</v>
      </c>
      <c r="G144" s="148"/>
      <c r="H144" s="148"/>
      <c r="I144" s="147"/>
      <c r="J144" s="144">
        <f t="shared" si="29"/>
        <v>0</v>
      </c>
      <c r="K144" s="148"/>
      <c r="L144" s="148"/>
      <c r="M144" s="150"/>
      <c r="N144" s="146">
        <f t="shared" si="30"/>
        <v>0</v>
      </c>
      <c r="O144" s="148"/>
      <c r="P144" s="150"/>
      <c r="Q144" s="148"/>
      <c r="R144" s="146">
        <f t="shared" si="31"/>
        <v>0</v>
      </c>
      <c r="S144" s="150"/>
      <c r="T144" s="148"/>
      <c r="U144" s="148"/>
      <c r="V144" s="146">
        <f t="shared" si="32"/>
        <v>0</v>
      </c>
      <c r="W144" s="148"/>
      <c r="X144" s="148"/>
      <c r="Y144" s="150"/>
      <c r="Z144" s="146">
        <f t="shared" si="33"/>
        <v>0</v>
      </c>
      <c r="AA144" s="148"/>
      <c r="AB144" s="150"/>
      <c r="AC144" s="148"/>
      <c r="AD144" s="146">
        <f t="shared" si="34"/>
        <v>0</v>
      </c>
      <c r="AE144" s="148"/>
      <c r="AF144" s="148"/>
      <c r="AG144" s="150"/>
      <c r="AH144" s="180">
        <f t="shared" si="36"/>
        <v>0</v>
      </c>
      <c r="AI144" s="148"/>
      <c r="AJ144" s="148"/>
      <c r="AK144" s="150"/>
      <c r="AL144" s="148"/>
      <c r="AM144" s="148"/>
      <c r="AN144" s="384"/>
      <c r="AO144" s="385"/>
      <c r="AP144" s="385"/>
      <c r="AQ144" s="385"/>
      <c r="AR144" s="385"/>
      <c r="AS144" s="385"/>
      <c r="AT144" s="386"/>
      <c r="AU144" s="384"/>
      <c r="AV144" s="385"/>
      <c r="AW144" s="385"/>
      <c r="AX144" s="385"/>
      <c r="AY144" s="385"/>
      <c r="AZ144" s="385"/>
      <c r="BA144" s="385"/>
      <c r="BB144" s="385"/>
      <c r="BC144" s="385"/>
      <c r="BD144" s="385"/>
      <c r="BE144" s="385"/>
      <c r="BF144" s="386"/>
    </row>
    <row r="145" spans="1:58" x14ac:dyDescent="0.25">
      <c r="A145" s="100">
        <f>'Input Volunteers'!A144</f>
        <v>0</v>
      </c>
      <c r="B145" s="104">
        <f t="shared" si="25"/>
        <v>0</v>
      </c>
      <c r="C145" s="105">
        <f t="shared" si="26"/>
        <v>0</v>
      </c>
      <c r="D145" s="106">
        <f t="shared" si="27"/>
        <v>0</v>
      </c>
      <c r="E145" s="106">
        <f t="shared" si="37"/>
        <v>0</v>
      </c>
      <c r="F145" s="146">
        <f t="shared" si="28"/>
        <v>0</v>
      </c>
      <c r="G145" s="148"/>
      <c r="H145" s="148"/>
      <c r="I145" s="147"/>
      <c r="J145" s="144">
        <f t="shared" si="29"/>
        <v>0</v>
      </c>
      <c r="K145" s="148"/>
      <c r="L145" s="148"/>
      <c r="M145" s="150"/>
      <c r="N145" s="146">
        <f t="shared" si="30"/>
        <v>0</v>
      </c>
      <c r="O145" s="148"/>
      <c r="P145" s="150"/>
      <c r="Q145" s="148"/>
      <c r="R145" s="146">
        <f t="shared" si="31"/>
        <v>0</v>
      </c>
      <c r="S145" s="150"/>
      <c r="T145" s="148"/>
      <c r="U145" s="148"/>
      <c r="V145" s="146">
        <f t="shared" si="32"/>
        <v>0</v>
      </c>
      <c r="W145" s="148"/>
      <c r="X145" s="148"/>
      <c r="Y145" s="150"/>
      <c r="Z145" s="146">
        <f t="shared" si="33"/>
        <v>0</v>
      </c>
      <c r="AA145" s="148"/>
      <c r="AB145" s="150"/>
      <c r="AC145" s="148"/>
      <c r="AD145" s="146">
        <f t="shared" si="34"/>
        <v>0</v>
      </c>
      <c r="AE145" s="148"/>
      <c r="AF145" s="148"/>
      <c r="AG145" s="150"/>
      <c r="AH145" s="180">
        <f t="shared" si="36"/>
        <v>0</v>
      </c>
      <c r="AI145" s="148"/>
      <c r="AJ145" s="148"/>
      <c r="AK145" s="150"/>
      <c r="AL145" s="148"/>
      <c r="AM145" s="148"/>
      <c r="AN145" s="384"/>
      <c r="AO145" s="385"/>
      <c r="AP145" s="385"/>
      <c r="AQ145" s="385"/>
      <c r="AR145" s="385"/>
      <c r="AS145" s="385"/>
      <c r="AT145" s="386"/>
      <c r="AU145" s="384"/>
      <c r="AV145" s="385"/>
      <c r="AW145" s="385"/>
      <c r="AX145" s="385"/>
      <c r="AY145" s="385"/>
      <c r="AZ145" s="385"/>
      <c r="BA145" s="385"/>
      <c r="BB145" s="385"/>
      <c r="BC145" s="385"/>
      <c r="BD145" s="385"/>
      <c r="BE145" s="385"/>
      <c r="BF145" s="386"/>
    </row>
    <row r="146" spans="1:58" x14ac:dyDescent="0.25">
      <c r="A146" s="100">
        <f>'Input Volunteers'!A145</f>
        <v>0</v>
      </c>
      <c r="B146" s="104">
        <f t="shared" si="25"/>
        <v>0</v>
      </c>
      <c r="C146" s="105">
        <f t="shared" si="26"/>
        <v>0</v>
      </c>
      <c r="D146" s="106">
        <f t="shared" si="27"/>
        <v>0</v>
      </c>
      <c r="E146" s="106">
        <f t="shared" si="37"/>
        <v>0</v>
      </c>
      <c r="F146" s="146">
        <f t="shared" si="28"/>
        <v>0</v>
      </c>
      <c r="G146" s="148"/>
      <c r="H146" s="148"/>
      <c r="I146" s="147"/>
      <c r="J146" s="144">
        <f t="shared" si="29"/>
        <v>0</v>
      </c>
      <c r="K146" s="148"/>
      <c r="L146" s="148"/>
      <c r="M146" s="150"/>
      <c r="N146" s="146">
        <f t="shared" si="30"/>
        <v>0</v>
      </c>
      <c r="O146" s="148"/>
      <c r="P146" s="150"/>
      <c r="Q146" s="148"/>
      <c r="R146" s="146">
        <f t="shared" si="31"/>
        <v>0</v>
      </c>
      <c r="S146" s="150"/>
      <c r="T146" s="148"/>
      <c r="U146" s="148"/>
      <c r="V146" s="146">
        <f t="shared" si="32"/>
        <v>0</v>
      </c>
      <c r="W146" s="148"/>
      <c r="X146" s="148"/>
      <c r="Y146" s="150"/>
      <c r="Z146" s="146">
        <f t="shared" si="33"/>
        <v>0</v>
      </c>
      <c r="AA146" s="148"/>
      <c r="AB146" s="150"/>
      <c r="AC146" s="148"/>
      <c r="AD146" s="146">
        <f t="shared" si="34"/>
        <v>0</v>
      </c>
      <c r="AE146" s="148"/>
      <c r="AF146" s="148"/>
      <c r="AG146" s="150"/>
      <c r="AH146" s="180">
        <f t="shared" si="36"/>
        <v>0</v>
      </c>
      <c r="AI146" s="148"/>
      <c r="AJ146" s="148"/>
      <c r="AK146" s="150"/>
      <c r="AL146" s="148"/>
      <c r="AM146" s="148"/>
      <c r="AN146" s="384"/>
      <c r="AO146" s="385"/>
      <c r="AP146" s="385"/>
      <c r="AQ146" s="385"/>
      <c r="AR146" s="385"/>
      <c r="AS146" s="385"/>
      <c r="AT146" s="386"/>
      <c r="AU146" s="384"/>
      <c r="AV146" s="385"/>
      <c r="AW146" s="385"/>
      <c r="AX146" s="385"/>
      <c r="AY146" s="385"/>
      <c r="AZ146" s="385"/>
      <c r="BA146" s="385"/>
      <c r="BB146" s="385"/>
      <c r="BC146" s="385"/>
      <c r="BD146" s="385"/>
      <c r="BE146" s="385"/>
      <c r="BF146" s="386"/>
    </row>
    <row r="147" spans="1:58" x14ac:dyDescent="0.25">
      <c r="A147" s="100">
        <f>'Input Volunteers'!A146</f>
        <v>0</v>
      </c>
      <c r="B147" s="104">
        <f t="shared" si="25"/>
        <v>0</v>
      </c>
      <c r="C147" s="105">
        <f t="shared" si="26"/>
        <v>0</v>
      </c>
      <c r="D147" s="106">
        <f t="shared" si="27"/>
        <v>0</v>
      </c>
      <c r="E147" s="106">
        <f t="shared" si="37"/>
        <v>0</v>
      </c>
      <c r="F147" s="146">
        <f t="shared" si="28"/>
        <v>0</v>
      </c>
      <c r="G147" s="148"/>
      <c r="H147" s="148"/>
      <c r="I147" s="147"/>
      <c r="J147" s="144">
        <f t="shared" si="29"/>
        <v>0</v>
      </c>
      <c r="K147" s="148"/>
      <c r="L147" s="148"/>
      <c r="M147" s="150"/>
      <c r="N147" s="146">
        <f t="shared" si="30"/>
        <v>0</v>
      </c>
      <c r="O147" s="148"/>
      <c r="P147" s="150"/>
      <c r="Q147" s="148"/>
      <c r="R147" s="146">
        <f t="shared" si="31"/>
        <v>0</v>
      </c>
      <c r="S147" s="150"/>
      <c r="T147" s="148"/>
      <c r="U147" s="148"/>
      <c r="V147" s="146">
        <f t="shared" si="32"/>
        <v>0</v>
      </c>
      <c r="W147" s="148"/>
      <c r="X147" s="148"/>
      <c r="Y147" s="150"/>
      <c r="Z147" s="146">
        <f t="shared" si="33"/>
        <v>0</v>
      </c>
      <c r="AA147" s="148"/>
      <c r="AB147" s="150"/>
      <c r="AC147" s="148"/>
      <c r="AD147" s="146">
        <f t="shared" si="34"/>
        <v>0</v>
      </c>
      <c r="AE147" s="148"/>
      <c r="AF147" s="148"/>
      <c r="AG147" s="150"/>
      <c r="AH147" s="180">
        <f t="shared" si="36"/>
        <v>0</v>
      </c>
      <c r="AI147" s="148"/>
      <c r="AJ147" s="148"/>
      <c r="AK147" s="150"/>
      <c r="AL147" s="148"/>
      <c r="AM147" s="148"/>
      <c r="AN147" s="384"/>
      <c r="AO147" s="385"/>
      <c r="AP147" s="385"/>
      <c r="AQ147" s="385"/>
      <c r="AR147" s="385"/>
      <c r="AS147" s="385"/>
      <c r="AT147" s="386"/>
      <c r="AU147" s="384"/>
      <c r="AV147" s="385"/>
      <c r="AW147" s="385"/>
      <c r="AX147" s="385"/>
      <c r="AY147" s="385"/>
      <c r="AZ147" s="385"/>
      <c r="BA147" s="385"/>
      <c r="BB147" s="385"/>
      <c r="BC147" s="385"/>
      <c r="BD147" s="385"/>
      <c r="BE147" s="385"/>
      <c r="BF147" s="386"/>
    </row>
    <row r="148" spans="1:58" x14ac:dyDescent="0.25">
      <c r="A148" s="100">
        <f>'Input Volunteers'!A147</f>
        <v>0</v>
      </c>
      <c r="B148" s="104">
        <f t="shared" si="25"/>
        <v>0</v>
      </c>
      <c r="C148" s="105">
        <f t="shared" si="26"/>
        <v>0</v>
      </c>
      <c r="D148" s="106">
        <f t="shared" si="27"/>
        <v>0</v>
      </c>
      <c r="E148" s="106">
        <f t="shared" si="37"/>
        <v>0</v>
      </c>
      <c r="F148" s="146">
        <f t="shared" si="28"/>
        <v>0</v>
      </c>
      <c r="G148" s="148"/>
      <c r="H148" s="148"/>
      <c r="I148" s="147"/>
      <c r="J148" s="144">
        <f t="shared" si="29"/>
        <v>0</v>
      </c>
      <c r="K148" s="148"/>
      <c r="L148" s="148"/>
      <c r="M148" s="150"/>
      <c r="N148" s="146">
        <f t="shared" si="30"/>
        <v>0</v>
      </c>
      <c r="O148" s="148"/>
      <c r="P148" s="150"/>
      <c r="Q148" s="148"/>
      <c r="R148" s="146">
        <f t="shared" si="31"/>
        <v>0</v>
      </c>
      <c r="S148" s="150"/>
      <c r="T148" s="148"/>
      <c r="U148" s="148"/>
      <c r="V148" s="146">
        <f t="shared" si="32"/>
        <v>0</v>
      </c>
      <c r="W148" s="148"/>
      <c r="X148" s="148"/>
      <c r="Y148" s="150"/>
      <c r="Z148" s="146">
        <f t="shared" si="33"/>
        <v>0</v>
      </c>
      <c r="AA148" s="148"/>
      <c r="AB148" s="150"/>
      <c r="AC148" s="148"/>
      <c r="AD148" s="146">
        <f t="shared" si="34"/>
        <v>0</v>
      </c>
      <c r="AE148" s="148"/>
      <c r="AF148" s="148"/>
      <c r="AG148" s="150"/>
      <c r="AH148" s="180">
        <f t="shared" si="36"/>
        <v>0</v>
      </c>
      <c r="AI148" s="148"/>
      <c r="AJ148" s="148"/>
      <c r="AK148" s="150"/>
      <c r="AL148" s="148"/>
      <c r="AM148" s="148"/>
      <c r="AN148" s="384"/>
      <c r="AO148" s="385"/>
      <c r="AP148" s="385"/>
      <c r="AQ148" s="385"/>
      <c r="AR148" s="385"/>
      <c r="AS148" s="385"/>
      <c r="AT148" s="386"/>
      <c r="AU148" s="384"/>
      <c r="AV148" s="385"/>
      <c r="AW148" s="385"/>
      <c r="AX148" s="385"/>
      <c r="AY148" s="385"/>
      <c r="AZ148" s="385"/>
      <c r="BA148" s="385"/>
      <c r="BB148" s="385"/>
      <c r="BC148" s="385"/>
      <c r="BD148" s="385"/>
      <c r="BE148" s="385"/>
      <c r="BF148" s="386"/>
    </row>
    <row r="149" spans="1:58" x14ac:dyDescent="0.25">
      <c r="A149" s="100">
        <f>'Input Volunteers'!A148</f>
        <v>0</v>
      </c>
      <c r="B149" s="104">
        <f t="shared" si="25"/>
        <v>0</v>
      </c>
      <c r="C149" s="105">
        <f t="shared" si="26"/>
        <v>0</v>
      </c>
      <c r="D149" s="106">
        <f t="shared" si="27"/>
        <v>0</v>
      </c>
      <c r="E149" s="106">
        <f t="shared" si="37"/>
        <v>0</v>
      </c>
      <c r="F149" s="146">
        <f t="shared" si="28"/>
        <v>0</v>
      </c>
      <c r="G149" s="148"/>
      <c r="H149" s="148"/>
      <c r="I149" s="147"/>
      <c r="J149" s="144">
        <f t="shared" si="29"/>
        <v>0</v>
      </c>
      <c r="K149" s="148"/>
      <c r="L149" s="148"/>
      <c r="M149" s="150"/>
      <c r="N149" s="146">
        <f t="shared" si="30"/>
        <v>0</v>
      </c>
      <c r="O149" s="148"/>
      <c r="P149" s="150"/>
      <c r="Q149" s="148"/>
      <c r="R149" s="146">
        <f t="shared" si="31"/>
        <v>0</v>
      </c>
      <c r="S149" s="150"/>
      <c r="T149" s="148"/>
      <c r="U149" s="148"/>
      <c r="V149" s="146">
        <f t="shared" si="32"/>
        <v>0</v>
      </c>
      <c r="W149" s="148"/>
      <c r="X149" s="148"/>
      <c r="Y149" s="150"/>
      <c r="Z149" s="146">
        <f t="shared" si="33"/>
        <v>0</v>
      </c>
      <c r="AA149" s="148"/>
      <c r="AB149" s="150"/>
      <c r="AC149" s="148"/>
      <c r="AD149" s="146">
        <f t="shared" si="34"/>
        <v>0</v>
      </c>
      <c r="AE149" s="148"/>
      <c r="AF149" s="148"/>
      <c r="AG149" s="150"/>
      <c r="AH149" s="180">
        <f t="shared" si="36"/>
        <v>0</v>
      </c>
      <c r="AI149" s="148"/>
      <c r="AJ149" s="148"/>
      <c r="AK149" s="150"/>
      <c r="AL149" s="148"/>
      <c r="AM149" s="148"/>
      <c r="AN149" s="384"/>
      <c r="AO149" s="385"/>
      <c r="AP149" s="385"/>
      <c r="AQ149" s="385"/>
      <c r="AR149" s="385"/>
      <c r="AS149" s="385"/>
      <c r="AT149" s="386"/>
      <c r="AU149" s="384"/>
      <c r="AV149" s="385"/>
      <c r="AW149" s="385"/>
      <c r="AX149" s="385"/>
      <c r="AY149" s="385"/>
      <c r="AZ149" s="385"/>
      <c r="BA149" s="385"/>
      <c r="BB149" s="385"/>
      <c r="BC149" s="385"/>
      <c r="BD149" s="385"/>
      <c r="BE149" s="385"/>
      <c r="BF149" s="386"/>
    </row>
    <row r="150" spans="1:58" x14ac:dyDescent="0.25">
      <c r="A150" s="100">
        <f>'Input Volunteers'!A149</f>
        <v>0</v>
      </c>
      <c r="B150" s="104">
        <f t="shared" si="25"/>
        <v>0</v>
      </c>
      <c r="C150" s="105">
        <f t="shared" si="26"/>
        <v>0</v>
      </c>
      <c r="D150" s="106">
        <f t="shared" si="27"/>
        <v>0</v>
      </c>
      <c r="E150" s="106">
        <f t="shared" si="37"/>
        <v>0</v>
      </c>
      <c r="F150" s="146">
        <f t="shared" si="28"/>
        <v>0</v>
      </c>
      <c r="G150" s="148"/>
      <c r="H150" s="148"/>
      <c r="I150" s="147"/>
      <c r="J150" s="144">
        <f t="shared" si="29"/>
        <v>0</v>
      </c>
      <c r="K150" s="148"/>
      <c r="L150" s="148"/>
      <c r="M150" s="150"/>
      <c r="N150" s="146">
        <f t="shared" si="30"/>
        <v>0</v>
      </c>
      <c r="O150" s="148"/>
      <c r="P150" s="150"/>
      <c r="Q150" s="148"/>
      <c r="R150" s="146">
        <f t="shared" si="31"/>
        <v>0</v>
      </c>
      <c r="S150" s="150"/>
      <c r="T150" s="148"/>
      <c r="U150" s="148"/>
      <c r="V150" s="146">
        <f t="shared" si="32"/>
        <v>0</v>
      </c>
      <c r="W150" s="148"/>
      <c r="X150" s="148"/>
      <c r="Y150" s="150"/>
      <c r="Z150" s="146">
        <f t="shared" si="33"/>
        <v>0</v>
      </c>
      <c r="AA150" s="148"/>
      <c r="AB150" s="150"/>
      <c r="AC150" s="148"/>
      <c r="AD150" s="146">
        <f t="shared" si="34"/>
        <v>0</v>
      </c>
      <c r="AE150" s="148"/>
      <c r="AF150" s="148"/>
      <c r="AG150" s="150"/>
      <c r="AH150" s="180">
        <f t="shared" si="36"/>
        <v>0</v>
      </c>
      <c r="AI150" s="148"/>
      <c r="AJ150" s="148"/>
      <c r="AK150" s="150"/>
      <c r="AL150" s="148"/>
      <c r="AM150" s="148"/>
      <c r="AN150" s="384"/>
      <c r="AO150" s="385"/>
      <c r="AP150" s="385"/>
      <c r="AQ150" s="385"/>
      <c r="AR150" s="385"/>
      <c r="AS150" s="385"/>
      <c r="AT150" s="386"/>
      <c r="AU150" s="384"/>
      <c r="AV150" s="385"/>
      <c r="AW150" s="385"/>
      <c r="AX150" s="385"/>
      <c r="AY150" s="385"/>
      <c r="AZ150" s="385"/>
      <c r="BA150" s="385"/>
      <c r="BB150" s="385"/>
      <c r="BC150" s="385"/>
      <c r="BD150" s="385"/>
      <c r="BE150" s="385"/>
      <c r="BF150" s="386"/>
    </row>
    <row r="151" spans="1:58" x14ac:dyDescent="0.25">
      <c r="A151" s="100">
        <f>'Input Volunteers'!A150</f>
        <v>0</v>
      </c>
      <c r="B151" s="104">
        <f t="shared" si="25"/>
        <v>0</v>
      </c>
      <c r="C151" s="105">
        <f t="shared" si="26"/>
        <v>0</v>
      </c>
      <c r="D151" s="106">
        <f t="shared" si="27"/>
        <v>0</v>
      </c>
      <c r="E151" s="106">
        <f t="shared" si="37"/>
        <v>0</v>
      </c>
      <c r="F151" s="146">
        <f t="shared" si="28"/>
        <v>0</v>
      </c>
      <c r="G151" s="148"/>
      <c r="H151" s="148"/>
      <c r="I151" s="147"/>
      <c r="J151" s="144">
        <f t="shared" si="29"/>
        <v>0</v>
      </c>
      <c r="K151" s="148"/>
      <c r="L151" s="148"/>
      <c r="M151" s="150"/>
      <c r="N151" s="146">
        <f t="shared" si="30"/>
        <v>0</v>
      </c>
      <c r="O151" s="148"/>
      <c r="P151" s="150"/>
      <c r="Q151" s="148"/>
      <c r="R151" s="146">
        <f t="shared" si="31"/>
        <v>0</v>
      </c>
      <c r="S151" s="150"/>
      <c r="T151" s="148"/>
      <c r="U151" s="148"/>
      <c r="V151" s="146">
        <f t="shared" si="32"/>
        <v>0</v>
      </c>
      <c r="W151" s="148"/>
      <c r="X151" s="148"/>
      <c r="Y151" s="150"/>
      <c r="Z151" s="146">
        <f t="shared" si="33"/>
        <v>0</v>
      </c>
      <c r="AA151" s="148"/>
      <c r="AB151" s="150"/>
      <c r="AC151" s="148"/>
      <c r="AD151" s="146">
        <f t="shared" si="34"/>
        <v>0</v>
      </c>
      <c r="AE151" s="148"/>
      <c r="AF151" s="148"/>
      <c r="AG151" s="150"/>
      <c r="AH151" s="180">
        <f t="shared" si="36"/>
        <v>0</v>
      </c>
      <c r="AI151" s="148"/>
      <c r="AJ151" s="148"/>
      <c r="AK151" s="150"/>
      <c r="AL151" s="148"/>
      <c r="AM151" s="148"/>
      <c r="AN151" s="384"/>
      <c r="AO151" s="385"/>
      <c r="AP151" s="385"/>
      <c r="AQ151" s="385"/>
      <c r="AR151" s="385"/>
      <c r="AS151" s="385"/>
      <c r="AT151" s="386"/>
      <c r="AU151" s="384"/>
      <c r="AV151" s="385"/>
      <c r="AW151" s="385"/>
      <c r="AX151" s="385"/>
      <c r="AY151" s="385"/>
      <c r="AZ151" s="385"/>
      <c r="BA151" s="385"/>
      <c r="BB151" s="385"/>
      <c r="BC151" s="385"/>
      <c r="BD151" s="385"/>
      <c r="BE151" s="385"/>
      <c r="BF151" s="386"/>
    </row>
    <row r="152" spans="1:58" x14ac:dyDescent="0.25">
      <c r="A152" s="100">
        <f>'Input Volunteers'!A151</f>
        <v>0</v>
      </c>
      <c r="B152" s="104">
        <f t="shared" si="25"/>
        <v>0</v>
      </c>
      <c r="C152" s="105">
        <f t="shared" si="26"/>
        <v>0</v>
      </c>
      <c r="D152" s="106">
        <f t="shared" si="27"/>
        <v>0</v>
      </c>
      <c r="E152" s="106">
        <f t="shared" si="37"/>
        <v>0</v>
      </c>
      <c r="F152" s="146">
        <f t="shared" si="28"/>
        <v>0</v>
      </c>
      <c r="G152" s="148"/>
      <c r="H152" s="148"/>
      <c r="I152" s="147"/>
      <c r="J152" s="144">
        <f t="shared" si="29"/>
        <v>0</v>
      </c>
      <c r="K152" s="148"/>
      <c r="L152" s="148"/>
      <c r="M152" s="150"/>
      <c r="N152" s="146">
        <f t="shared" si="30"/>
        <v>0</v>
      </c>
      <c r="O152" s="148"/>
      <c r="P152" s="150"/>
      <c r="Q152" s="148"/>
      <c r="R152" s="146">
        <f t="shared" si="31"/>
        <v>0</v>
      </c>
      <c r="S152" s="150"/>
      <c r="T152" s="148"/>
      <c r="U152" s="148"/>
      <c r="V152" s="146">
        <f t="shared" si="32"/>
        <v>0</v>
      </c>
      <c r="W152" s="148"/>
      <c r="X152" s="148"/>
      <c r="Y152" s="150"/>
      <c r="Z152" s="146">
        <f t="shared" si="33"/>
        <v>0</v>
      </c>
      <c r="AA152" s="148"/>
      <c r="AB152" s="150"/>
      <c r="AC152" s="148"/>
      <c r="AD152" s="146">
        <f t="shared" si="34"/>
        <v>0</v>
      </c>
      <c r="AE152" s="148"/>
      <c r="AF152" s="148"/>
      <c r="AG152" s="150"/>
      <c r="AH152" s="180">
        <f t="shared" si="36"/>
        <v>0</v>
      </c>
      <c r="AI152" s="148"/>
      <c r="AJ152" s="148"/>
      <c r="AK152" s="150"/>
      <c r="AL152" s="148"/>
      <c r="AM152" s="148"/>
      <c r="AN152" s="384"/>
      <c r="AO152" s="385"/>
      <c r="AP152" s="385"/>
      <c r="AQ152" s="385"/>
      <c r="AR152" s="385"/>
      <c r="AS152" s="385"/>
      <c r="AT152" s="386"/>
      <c r="AU152" s="384"/>
      <c r="AV152" s="385"/>
      <c r="AW152" s="385"/>
      <c r="AX152" s="385"/>
      <c r="AY152" s="385"/>
      <c r="AZ152" s="385"/>
      <c r="BA152" s="385"/>
      <c r="BB152" s="385"/>
      <c r="BC152" s="385"/>
      <c r="BD152" s="385"/>
      <c r="BE152" s="385"/>
      <c r="BF152" s="386"/>
    </row>
    <row r="153" spans="1:58" x14ac:dyDescent="0.25">
      <c r="A153" s="100">
        <f>'Input Volunteers'!A152</f>
        <v>0</v>
      </c>
      <c r="B153" s="104">
        <f t="shared" si="25"/>
        <v>0</v>
      </c>
      <c r="C153" s="105">
        <f t="shared" si="26"/>
        <v>0</v>
      </c>
      <c r="D153" s="106">
        <f t="shared" si="27"/>
        <v>0</v>
      </c>
      <c r="E153" s="106">
        <f t="shared" si="37"/>
        <v>0</v>
      </c>
      <c r="F153" s="146">
        <f t="shared" si="28"/>
        <v>0</v>
      </c>
      <c r="G153" s="148"/>
      <c r="H153" s="148"/>
      <c r="I153" s="147"/>
      <c r="J153" s="144">
        <f t="shared" si="29"/>
        <v>0</v>
      </c>
      <c r="K153" s="148"/>
      <c r="L153" s="148"/>
      <c r="M153" s="150"/>
      <c r="N153" s="146">
        <f t="shared" si="30"/>
        <v>0</v>
      </c>
      <c r="O153" s="148"/>
      <c r="P153" s="150"/>
      <c r="Q153" s="148"/>
      <c r="R153" s="146">
        <f t="shared" si="31"/>
        <v>0</v>
      </c>
      <c r="S153" s="150"/>
      <c r="T153" s="148"/>
      <c r="U153" s="148"/>
      <c r="V153" s="146">
        <f t="shared" si="32"/>
        <v>0</v>
      </c>
      <c r="W153" s="148"/>
      <c r="X153" s="148"/>
      <c r="Y153" s="150"/>
      <c r="Z153" s="146">
        <f t="shared" si="33"/>
        <v>0</v>
      </c>
      <c r="AA153" s="148"/>
      <c r="AB153" s="150"/>
      <c r="AC153" s="148"/>
      <c r="AD153" s="146">
        <f t="shared" si="34"/>
        <v>0</v>
      </c>
      <c r="AE153" s="148"/>
      <c r="AF153" s="148"/>
      <c r="AG153" s="150"/>
      <c r="AH153" s="180">
        <f t="shared" si="36"/>
        <v>0</v>
      </c>
      <c r="AI153" s="148"/>
      <c r="AJ153" s="148"/>
      <c r="AK153" s="150"/>
      <c r="AL153" s="148"/>
      <c r="AM153" s="148"/>
      <c r="AN153" s="384"/>
      <c r="AO153" s="385"/>
      <c r="AP153" s="385"/>
      <c r="AQ153" s="385"/>
      <c r="AR153" s="385"/>
      <c r="AS153" s="385"/>
      <c r="AT153" s="386"/>
      <c r="AU153" s="384"/>
      <c r="AV153" s="385"/>
      <c r="AW153" s="385"/>
      <c r="AX153" s="385"/>
      <c r="AY153" s="385"/>
      <c r="AZ153" s="385"/>
      <c r="BA153" s="385"/>
      <c r="BB153" s="385"/>
      <c r="BC153" s="385"/>
      <c r="BD153" s="385"/>
      <c r="BE153" s="385"/>
      <c r="BF153" s="386"/>
    </row>
    <row r="154" spans="1:58" x14ac:dyDescent="0.25">
      <c r="A154" s="100">
        <f>'Input Volunteers'!A153</f>
        <v>0</v>
      </c>
      <c r="B154" s="104">
        <f t="shared" si="25"/>
        <v>0</v>
      </c>
      <c r="C154" s="105">
        <f t="shared" si="26"/>
        <v>0</v>
      </c>
      <c r="D154" s="106">
        <f t="shared" si="27"/>
        <v>0</v>
      </c>
      <c r="E154" s="106">
        <f t="shared" si="37"/>
        <v>0</v>
      </c>
      <c r="F154" s="146">
        <f t="shared" si="28"/>
        <v>0</v>
      </c>
      <c r="G154" s="148"/>
      <c r="H154" s="148"/>
      <c r="I154" s="147"/>
      <c r="J154" s="144">
        <f t="shared" si="29"/>
        <v>0</v>
      </c>
      <c r="K154" s="148"/>
      <c r="L154" s="148"/>
      <c r="M154" s="150"/>
      <c r="N154" s="146">
        <f t="shared" si="30"/>
        <v>0</v>
      </c>
      <c r="O154" s="148"/>
      <c r="P154" s="150"/>
      <c r="Q154" s="148"/>
      <c r="R154" s="146">
        <f t="shared" si="31"/>
        <v>0</v>
      </c>
      <c r="S154" s="150"/>
      <c r="T154" s="148"/>
      <c r="U154" s="148"/>
      <c r="V154" s="146">
        <f t="shared" si="32"/>
        <v>0</v>
      </c>
      <c r="W154" s="148"/>
      <c r="X154" s="148"/>
      <c r="Y154" s="150"/>
      <c r="Z154" s="146">
        <f t="shared" si="33"/>
        <v>0</v>
      </c>
      <c r="AA154" s="148"/>
      <c r="AB154" s="150"/>
      <c r="AC154" s="148"/>
      <c r="AD154" s="146">
        <f t="shared" si="34"/>
        <v>0</v>
      </c>
      <c r="AE154" s="148"/>
      <c r="AF154" s="148"/>
      <c r="AG154" s="150"/>
      <c r="AH154" s="180">
        <f t="shared" si="36"/>
        <v>0</v>
      </c>
      <c r="AI154" s="148"/>
      <c r="AJ154" s="148"/>
      <c r="AK154" s="150"/>
      <c r="AL154" s="148"/>
      <c r="AM154" s="148"/>
      <c r="AN154" s="384"/>
      <c r="AO154" s="385"/>
      <c r="AP154" s="385"/>
      <c r="AQ154" s="385"/>
      <c r="AR154" s="385"/>
      <c r="AS154" s="385"/>
      <c r="AT154" s="386"/>
      <c r="AU154" s="384"/>
      <c r="AV154" s="385"/>
      <c r="AW154" s="385"/>
      <c r="AX154" s="385"/>
      <c r="AY154" s="385"/>
      <c r="AZ154" s="385"/>
      <c r="BA154" s="385"/>
      <c r="BB154" s="385"/>
      <c r="BC154" s="385"/>
      <c r="BD154" s="385"/>
      <c r="BE154" s="385"/>
      <c r="BF154" s="386"/>
    </row>
    <row r="155" spans="1:58" x14ac:dyDescent="0.25">
      <c r="A155" s="100">
        <f>'Input Volunteers'!A154</f>
        <v>0</v>
      </c>
      <c r="B155" s="104">
        <f t="shared" si="25"/>
        <v>0</v>
      </c>
      <c r="C155" s="105">
        <f t="shared" si="26"/>
        <v>0</v>
      </c>
      <c r="D155" s="106">
        <f t="shared" si="27"/>
        <v>0</v>
      </c>
      <c r="E155" s="106">
        <f t="shared" si="37"/>
        <v>0</v>
      </c>
      <c r="F155" s="146">
        <f t="shared" si="28"/>
        <v>0</v>
      </c>
      <c r="G155" s="148"/>
      <c r="H155" s="148"/>
      <c r="I155" s="147"/>
      <c r="J155" s="144">
        <f t="shared" si="29"/>
        <v>0</v>
      </c>
      <c r="K155" s="148"/>
      <c r="L155" s="148"/>
      <c r="M155" s="150"/>
      <c r="N155" s="146">
        <f t="shared" si="30"/>
        <v>0</v>
      </c>
      <c r="O155" s="148"/>
      <c r="P155" s="150"/>
      <c r="Q155" s="148"/>
      <c r="R155" s="146">
        <f t="shared" si="31"/>
        <v>0</v>
      </c>
      <c r="S155" s="150"/>
      <c r="T155" s="148"/>
      <c r="U155" s="148"/>
      <c r="V155" s="146">
        <f t="shared" si="32"/>
        <v>0</v>
      </c>
      <c r="W155" s="148"/>
      <c r="X155" s="148"/>
      <c r="Y155" s="150"/>
      <c r="Z155" s="146">
        <f t="shared" si="33"/>
        <v>0</v>
      </c>
      <c r="AA155" s="148"/>
      <c r="AB155" s="150"/>
      <c r="AC155" s="148"/>
      <c r="AD155" s="146">
        <f t="shared" si="34"/>
        <v>0</v>
      </c>
      <c r="AE155" s="148"/>
      <c r="AF155" s="148"/>
      <c r="AG155" s="150"/>
      <c r="AH155" s="180">
        <f t="shared" si="36"/>
        <v>0</v>
      </c>
      <c r="AI155" s="148"/>
      <c r="AJ155" s="148"/>
      <c r="AK155" s="150"/>
      <c r="AL155" s="148"/>
      <c r="AM155" s="148"/>
      <c r="AN155" s="384"/>
      <c r="AO155" s="385"/>
      <c r="AP155" s="385"/>
      <c r="AQ155" s="385"/>
      <c r="AR155" s="385"/>
      <c r="AS155" s="385"/>
      <c r="AT155" s="386"/>
      <c r="AU155" s="384"/>
      <c r="AV155" s="385"/>
      <c r="AW155" s="385"/>
      <c r="AX155" s="385"/>
      <c r="AY155" s="385"/>
      <c r="AZ155" s="385"/>
      <c r="BA155" s="385"/>
      <c r="BB155" s="385"/>
      <c r="BC155" s="385"/>
      <c r="BD155" s="385"/>
      <c r="BE155" s="385"/>
      <c r="BF155" s="386"/>
    </row>
    <row r="156" spans="1:58" x14ac:dyDescent="0.25">
      <c r="A156" s="100">
        <f>'Input Volunteers'!A155</f>
        <v>0</v>
      </c>
      <c r="B156" s="104">
        <f t="shared" si="25"/>
        <v>0</v>
      </c>
      <c r="C156" s="105">
        <f t="shared" si="26"/>
        <v>0</v>
      </c>
      <c r="D156" s="106">
        <f t="shared" si="27"/>
        <v>0</v>
      </c>
      <c r="E156" s="106">
        <f t="shared" si="37"/>
        <v>0</v>
      </c>
      <c r="F156" s="146">
        <f t="shared" si="28"/>
        <v>0</v>
      </c>
      <c r="G156" s="148"/>
      <c r="H156" s="148"/>
      <c r="I156" s="147"/>
      <c r="J156" s="144">
        <f t="shared" si="29"/>
        <v>0</v>
      </c>
      <c r="K156" s="148"/>
      <c r="L156" s="148"/>
      <c r="M156" s="150"/>
      <c r="N156" s="146">
        <f t="shared" si="30"/>
        <v>0</v>
      </c>
      <c r="O156" s="148"/>
      <c r="P156" s="150"/>
      <c r="Q156" s="148"/>
      <c r="R156" s="146">
        <f t="shared" si="31"/>
        <v>0</v>
      </c>
      <c r="S156" s="150"/>
      <c r="T156" s="148"/>
      <c r="U156" s="148"/>
      <c r="V156" s="146">
        <f t="shared" si="32"/>
        <v>0</v>
      </c>
      <c r="W156" s="148"/>
      <c r="X156" s="148"/>
      <c r="Y156" s="150"/>
      <c r="Z156" s="146">
        <f t="shared" si="33"/>
        <v>0</v>
      </c>
      <c r="AA156" s="148"/>
      <c r="AB156" s="150"/>
      <c r="AC156" s="148"/>
      <c r="AD156" s="146">
        <f t="shared" si="34"/>
        <v>0</v>
      </c>
      <c r="AE156" s="148"/>
      <c r="AF156" s="148"/>
      <c r="AG156" s="150"/>
      <c r="AH156" s="180">
        <f t="shared" si="36"/>
        <v>0</v>
      </c>
      <c r="AI156" s="148"/>
      <c r="AJ156" s="148"/>
      <c r="AK156" s="150"/>
      <c r="AL156" s="148"/>
      <c r="AM156" s="148"/>
      <c r="AN156" s="384"/>
      <c r="AO156" s="385"/>
      <c r="AP156" s="385"/>
      <c r="AQ156" s="385"/>
      <c r="AR156" s="385"/>
      <c r="AS156" s="385"/>
      <c r="AT156" s="386"/>
      <c r="AU156" s="384"/>
      <c r="AV156" s="385"/>
      <c r="AW156" s="385"/>
      <c r="AX156" s="385"/>
      <c r="AY156" s="385"/>
      <c r="AZ156" s="385"/>
      <c r="BA156" s="385"/>
      <c r="BB156" s="385"/>
      <c r="BC156" s="385"/>
      <c r="BD156" s="385"/>
      <c r="BE156" s="385"/>
      <c r="BF156" s="386"/>
    </row>
    <row r="157" spans="1:58" x14ac:dyDescent="0.25">
      <c r="A157" s="100">
        <f>'Input Volunteers'!A156</f>
        <v>0</v>
      </c>
      <c r="B157" s="104">
        <f t="shared" si="25"/>
        <v>0</v>
      </c>
      <c r="C157" s="105">
        <f t="shared" si="26"/>
        <v>0</v>
      </c>
      <c r="D157" s="106">
        <f t="shared" si="27"/>
        <v>0</v>
      </c>
      <c r="E157" s="106">
        <f t="shared" si="37"/>
        <v>0</v>
      </c>
      <c r="F157" s="146">
        <f t="shared" si="28"/>
        <v>0</v>
      </c>
      <c r="G157" s="148"/>
      <c r="H157" s="148"/>
      <c r="I157" s="147"/>
      <c r="J157" s="144">
        <f t="shared" si="29"/>
        <v>0</v>
      </c>
      <c r="K157" s="148"/>
      <c r="L157" s="148"/>
      <c r="M157" s="150"/>
      <c r="N157" s="146">
        <f t="shared" si="30"/>
        <v>0</v>
      </c>
      <c r="O157" s="148"/>
      <c r="P157" s="150"/>
      <c r="Q157" s="148"/>
      <c r="R157" s="146">
        <f t="shared" si="31"/>
        <v>0</v>
      </c>
      <c r="S157" s="150"/>
      <c r="T157" s="148"/>
      <c r="U157" s="148"/>
      <c r="V157" s="146">
        <f t="shared" si="32"/>
        <v>0</v>
      </c>
      <c r="W157" s="148"/>
      <c r="X157" s="148"/>
      <c r="Y157" s="150"/>
      <c r="Z157" s="146">
        <f t="shared" si="33"/>
        <v>0</v>
      </c>
      <c r="AA157" s="148"/>
      <c r="AB157" s="150"/>
      <c r="AC157" s="148"/>
      <c r="AD157" s="146">
        <f t="shared" si="34"/>
        <v>0</v>
      </c>
      <c r="AE157" s="148"/>
      <c r="AF157" s="148"/>
      <c r="AG157" s="150"/>
      <c r="AH157" s="180">
        <f t="shared" si="36"/>
        <v>0</v>
      </c>
      <c r="AI157" s="148"/>
      <c r="AJ157" s="148"/>
      <c r="AK157" s="150"/>
      <c r="AL157" s="148"/>
      <c r="AM157" s="148"/>
      <c r="AN157" s="384"/>
      <c r="AO157" s="385"/>
      <c r="AP157" s="385"/>
      <c r="AQ157" s="385"/>
      <c r="AR157" s="385"/>
      <c r="AS157" s="385"/>
      <c r="AT157" s="386"/>
      <c r="AU157" s="384"/>
      <c r="AV157" s="385"/>
      <c r="AW157" s="385"/>
      <c r="AX157" s="385"/>
      <c r="AY157" s="385"/>
      <c r="AZ157" s="385"/>
      <c r="BA157" s="385"/>
      <c r="BB157" s="385"/>
      <c r="BC157" s="385"/>
      <c r="BD157" s="385"/>
      <c r="BE157" s="385"/>
      <c r="BF157" s="386"/>
    </row>
    <row r="158" spans="1:58" x14ac:dyDescent="0.25">
      <c r="A158" s="100">
        <f>'Input Volunteers'!A157</f>
        <v>0</v>
      </c>
      <c r="B158" s="104">
        <f t="shared" si="25"/>
        <v>0</v>
      </c>
      <c r="C158" s="105">
        <f t="shared" si="26"/>
        <v>0</v>
      </c>
      <c r="D158" s="106">
        <f t="shared" si="27"/>
        <v>0</v>
      </c>
      <c r="E158" s="106">
        <f t="shared" si="37"/>
        <v>0</v>
      </c>
      <c r="F158" s="146">
        <f t="shared" si="28"/>
        <v>0</v>
      </c>
      <c r="G158" s="148"/>
      <c r="H158" s="148"/>
      <c r="I158" s="147"/>
      <c r="J158" s="144">
        <f t="shared" si="29"/>
        <v>0</v>
      </c>
      <c r="K158" s="148"/>
      <c r="L158" s="148"/>
      <c r="M158" s="150"/>
      <c r="N158" s="146">
        <f t="shared" si="30"/>
        <v>0</v>
      </c>
      <c r="O158" s="148"/>
      <c r="P158" s="150"/>
      <c r="Q158" s="148"/>
      <c r="R158" s="146">
        <f t="shared" si="31"/>
        <v>0</v>
      </c>
      <c r="S158" s="150"/>
      <c r="T158" s="148"/>
      <c r="U158" s="148"/>
      <c r="V158" s="146">
        <f t="shared" si="32"/>
        <v>0</v>
      </c>
      <c r="W158" s="148"/>
      <c r="X158" s="148"/>
      <c r="Y158" s="150"/>
      <c r="Z158" s="146">
        <f t="shared" si="33"/>
        <v>0</v>
      </c>
      <c r="AA158" s="148"/>
      <c r="AB158" s="150"/>
      <c r="AC158" s="148"/>
      <c r="AD158" s="146">
        <f t="shared" si="34"/>
        <v>0</v>
      </c>
      <c r="AE158" s="148"/>
      <c r="AF158" s="148"/>
      <c r="AG158" s="150"/>
      <c r="AH158" s="180">
        <f t="shared" si="36"/>
        <v>0</v>
      </c>
      <c r="AI158" s="148"/>
      <c r="AJ158" s="148"/>
      <c r="AK158" s="150"/>
      <c r="AL158" s="148"/>
      <c r="AM158" s="148"/>
      <c r="AN158" s="384"/>
      <c r="AO158" s="385"/>
      <c r="AP158" s="385"/>
      <c r="AQ158" s="385"/>
      <c r="AR158" s="385"/>
      <c r="AS158" s="385"/>
      <c r="AT158" s="386"/>
      <c r="AU158" s="384"/>
      <c r="AV158" s="385"/>
      <c r="AW158" s="385"/>
      <c r="AX158" s="385"/>
      <c r="AY158" s="385"/>
      <c r="AZ158" s="385"/>
      <c r="BA158" s="385"/>
      <c r="BB158" s="385"/>
      <c r="BC158" s="385"/>
      <c r="BD158" s="385"/>
      <c r="BE158" s="385"/>
      <c r="BF158" s="386"/>
    </row>
    <row r="159" spans="1:58" x14ac:dyDescent="0.25">
      <c r="A159" s="100">
        <f>'Input Volunteers'!A158</f>
        <v>0</v>
      </c>
      <c r="B159" s="104">
        <f t="shared" si="25"/>
        <v>0</v>
      </c>
      <c r="C159" s="105">
        <f t="shared" si="26"/>
        <v>0</v>
      </c>
      <c r="D159" s="106">
        <f t="shared" si="27"/>
        <v>0</v>
      </c>
      <c r="E159" s="106">
        <f t="shared" si="37"/>
        <v>0</v>
      </c>
      <c r="F159" s="146">
        <f t="shared" si="28"/>
        <v>0</v>
      </c>
      <c r="G159" s="148"/>
      <c r="H159" s="148"/>
      <c r="I159" s="147"/>
      <c r="J159" s="144">
        <f t="shared" si="29"/>
        <v>0</v>
      </c>
      <c r="K159" s="148"/>
      <c r="L159" s="148"/>
      <c r="M159" s="150"/>
      <c r="N159" s="146">
        <f t="shared" si="30"/>
        <v>0</v>
      </c>
      <c r="O159" s="148"/>
      <c r="P159" s="150"/>
      <c r="Q159" s="148"/>
      <c r="R159" s="146">
        <f t="shared" si="31"/>
        <v>0</v>
      </c>
      <c r="S159" s="150"/>
      <c r="T159" s="148"/>
      <c r="U159" s="148"/>
      <c r="V159" s="146">
        <f t="shared" si="32"/>
        <v>0</v>
      </c>
      <c r="W159" s="148"/>
      <c r="X159" s="148"/>
      <c r="Y159" s="150"/>
      <c r="Z159" s="146">
        <f t="shared" si="33"/>
        <v>0</v>
      </c>
      <c r="AA159" s="148"/>
      <c r="AB159" s="150"/>
      <c r="AC159" s="148"/>
      <c r="AD159" s="146">
        <f t="shared" si="34"/>
        <v>0</v>
      </c>
      <c r="AE159" s="148"/>
      <c r="AF159" s="148"/>
      <c r="AG159" s="150"/>
      <c r="AH159" s="180">
        <f t="shared" si="36"/>
        <v>0</v>
      </c>
      <c r="AI159" s="148"/>
      <c r="AJ159" s="148"/>
      <c r="AK159" s="150"/>
      <c r="AL159" s="148"/>
      <c r="AM159" s="148"/>
      <c r="AN159" s="384"/>
      <c r="AO159" s="385"/>
      <c r="AP159" s="385"/>
      <c r="AQ159" s="385"/>
      <c r="AR159" s="385"/>
      <c r="AS159" s="385"/>
      <c r="AT159" s="386"/>
      <c r="AU159" s="384"/>
      <c r="AV159" s="385"/>
      <c r="AW159" s="385"/>
      <c r="AX159" s="385"/>
      <c r="AY159" s="385"/>
      <c r="AZ159" s="385"/>
      <c r="BA159" s="385"/>
      <c r="BB159" s="385"/>
      <c r="BC159" s="385"/>
      <c r="BD159" s="385"/>
      <c r="BE159" s="385"/>
      <c r="BF159" s="386"/>
    </row>
    <row r="160" spans="1:58" x14ac:dyDescent="0.25">
      <c r="A160" s="100">
        <f>'Input Volunteers'!A159</f>
        <v>0</v>
      </c>
      <c r="B160" s="104">
        <f t="shared" si="25"/>
        <v>0</v>
      </c>
      <c r="C160" s="105">
        <f t="shared" si="26"/>
        <v>0</v>
      </c>
      <c r="D160" s="106">
        <f t="shared" si="27"/>
        <v>0</v>
      </c>
      <c r="E160" s="106">
        <f t="shared" si="37"/>
        <v>0</v>
      </c>
      <c r="F160" s="146">
        <f t="shared" si="28"/>
        <v>0</v>
      </c>
      <c r="G160" s="148"/>
      <c r="H160" s="148"/>
      <c r="I160" s="147"/>
      <c r="J160" s="144">
        <f t="shared" si="29"/>
        <v>0</v>
      </c>
      <c r="K160" s="148"/>
      <c r="L160" s="148"/>
      <c r="M160" s="150"/>
      <c r="N160" s="146">
        <f t="shared" si="30"/>
        <v>0</v>
      </c>
      <c r="O160" s="148"/>
      <c r="P160" s="150"/>
      <c r="Q160" s="148"/>
      <c r="R160" s="146">
        <f t="shared" si="31"/>
        <v>0</v>
      </c>
      <c r="S160" s="150"/>
      <c r="T160" s="148"/>
      <c r="U160" s="148"/>
      <c r="V160" s="146">
        <f t="shared" si="32"/>
        <v>0</v>
      </c>
      <c r="W160" s="148"/>
      <c r="X160" s="148"/>
      <c r="Y160" s="150"/>
      <c r="Z160" s="146">
        <f t="shared" si="33"/>
        <v>0</v>
      </c>
      <c r="AA160" s="148"/>
      <c r="AB160" s="150"/>
      <c r="AC160" s="148"/>
      <c r="AD160" s="146">
        <f t="shared" si="34"/>
        <v>0</v>
      </c>
      <c r="AE160" s="148"/>
      <c r="AF160" s="148"/>
      <c r="AG160" s="150"/>
      <c r="AH160" s="180">
        <f t="shared" si="36"/>
        <v>0</v>
      </c>
      <c r="AI160" s="148"/>
      <c r="AJ160" s="148"/>
      <c r="AK160" s="150"/>
      <c r="AL160" s="148"/>
      <c r="AM160" s="148"/>
      <c r="AN160" s="384"/>
      <c r="AO160" s="385"/>
      <c r="AP160" s="385"/>
      <c r="AQ160" s="385"/>
      <c r="AR160" s="385"/>
      <c r="AS160" s="385"/>
      <c r="AT160" s="386"/>
      <c r="AU160" s="384"/>
      <c r="AV160" s="385"/>
      <c r="AW160" s="385"/>
      <c r="AX160" s="385"/>
      <c r="AY160" s="385"/>
      <c r="AZ160" s="385"/>
      <c r="BA160" s="385"/>
      <c r="BB160" s="385"/>
      <c r="BC160" s="385"/>
      <c r="BD160" s="385"/>
      <c r="BE160" s="385"/>
      <c r="BF160" s="386"/>
    </row>
    <row r="161" spans="1:58" x14ac:dyDescent="0.25">
      <c r="A161" s="100">
        <f>'Input Volunteers'!A160</f>
        <v>0</v>
      </c>
      <c r="B161" s="104">
        <f t="shared" si="25"/>
        <v>0</v>
      </c>
      <c r="C161" s="105">
        <f t="shared" si="26"/>
        <v>0</v>
      </c>
      <c r="D161" s="106">
        <f t="shared" si="27"/>
        <v>0</v>
      </c>
      <c r="E161" s="106">
        <f t="shared" si="37"/>
        <v>0</v>
      </c>
      <c r="F161" s="146">
        <f t="shared" si="28"/>
        <v>0</v>
      </c>
      <c r="G161" s="148"/>
      <c r="H161" s="148"/>
      <c r="I161" s="147"/>
      <c r="J161" s="144">
        <f t="shared" si="29"/>
        <v>0</v>
      </c>
      <c r="K161" s="148"/>
      <c r="L161" s="148"/>
      <c r="M161" s="150"/>
      <c r="N161" s="146">
        <f t="shared" si="30"/>
        <v>0</v>
      </c>
      <c r="O161" s="148"/>
      <c r="P161" s="150"/>
      <c r="Q161" s="148"/>
      <c r="R161" s="146">
        <f t="shared" si="31"/>
        <v>0</v>
      </c>
      <c r="S161" s="150"/>
      <c r="T161" s="148"/>
      <c r="U161" s="148"/>
      <c r="V161" s="146">
        <f t="shared" si="32"/>
        <v>0</v>
      </c>
      <c r="W161" s="148"/>
      <c r="X161" s="148"/>
      <c r="Y161" s="150"/>
      <c r="Z161" s="146">
        <f t="shared" si="33"/>
        <v>0</v>
      </c>
      <c r="AA161" s="148"/>
      <c r="AB161" s="150"/>
      <c r="AC161" s="148"/>
      <c r="AD161" s="146">
        <f t="shared" si="34"/>
        <v>0</v>
      </c>
      <c r="AE161" s="148"/>
      <c r="AF161" s="148"/>
      <c r="AG161" s="150"/>
      <c r="AH161" s="180">
        <f t="shared" si="36"/>
        <v>0</v>
      </c>
      <c r="AI161" s="148"/>
      <c r="AJ161" s="148"/>
      <c r="AK161" s="150"/>
      <c r="AL161" s="148"/>
      <c r="AM161" s="148"/>
      <c r="AN161" s="384"/>
      <c r="AO161" s="385"/>
      <c r="AP161" s="385"/>
      <c r="AQ161" s="385"/>
      <c r="AR161" s="385"/>
      <c r="AS161" s="385"/>
      <c r="AT161" s="386"/>
      <c r="AU161" s="384"/>
      <c r="AV161" s="385"/>
      <c r="AW161" s="385"/>
      <c r="AX161" s="385"/>
      <c r="AY161" s="385"/>
      <c r="AZ161" s="385"/>
      <c r="BA161" s="385"/>
      <c r="BB161" s="385"/>
      <c r="BC161" s="385"/>
      <c r="BD161" s="385"/>
      <c r="BE161" s="385"/>
      <c r="BF161" s="386"/>
    </row>
    <row r="162" spans="1:58" x14ac:dyDescent="0.25">
      <c r="A162" s="100">
        <f>'Input Volunteers'!A161</f>
        <v>0</v>
      </c>
      <c r="B162" s="104">
        <f t="shared" si="25"/>
        <v>0</v>
      </c>
      <c r="C162" s="105">
        <f t="shared" si="26"/>
        <v>0</v>
      </c>
      <c r="D162" s="106">
        <f t="shared" si="27"/>
        <v>0</v>
      </c>
      <c r="E162" s="106">
        <f t="shared" si="37"/>
        <v>0</v>
      </c>
      <c r="F162" s="146">
        <f t="shared" si="28"/>
        <v>0</v>
      </c>
      <c r="G162" s="148"/>
      <c r="H162" s="148"/>
      <c r="I162" s="147"/>
      <c r="J162" s="144">
        <f t="shared" si="29"/>
        <v>0</v>
      </c>
      <c r="K162" s="148"/>
      <c r="L162" s="148"/>
      <c r="M162" s="150"/>
      <c r="N162" s="146">
        <f t="shared" si="30"/>
        <v>0</v>
      </c>
      <c r="O162" s="148"/>
      <c r="P162" s="150"/>
      <c r="Q162" s="148"/>
      <c r="R162" s="146">
        <f t="shared" si="31"/>
        <v>0</v>
      </c>
      <c r="S162" s="150"/>
      <c r="T162" s="148"/>
      <c r="U162" s="148"/>
      <c r="V162" s="146">
        <f t="shared" si="32"/>
        <v>0</v>
      </c>
      <c r="W162" s="148"/>
      <c r="X162" s="148"/>
      <c r="Y162" s="150"/>
      <c r="Z162" s="146">
        <f t="shared" si="33"/>
        <v>0</v>
      </c>
      <c r="AA162" s="148"/>
      <c r="AB162" s="150"/>
      <c r="AC162" s="148"/>
      <c r="AD162" s="146">
        <f t="shared" si="34"/>
        <v>0</v>
      </c>
      <c r="AE162" s="148"/>
      <c r="AF162" s="148"/>
      <c r="AG162" s="150"/>
      <c r="AH162" s="180">
        <f t="shared" si="36"/>
        <v>0</v>
      </c>
      <c r="AI162" s="148"/>
      <c r="AJ162" s="148"/>
      <c r="AK162" s="150"/>
      <c r="AL162" s="148"/>
      <c r="AM162" s="148"/>
      <c r="AN162" s="384"/>
      <c r="AO162" s="385"/>
      <c r="AP162" s="385"/>
      <c r="AQ162" s="385"/>
      <c r="AR162" s="385"/>
      <c r="AS162" s="385"/>
      <c r="AT162" s="386"/>
      <c r="AU162" s="384"/>
      <c r="AV162" s="385"/>
      <c r="AW162" s="385"/>
      <c r="AX162" s="385"/>
      <c r="AY162" s="385"/>
      <c r="AZ162" s="385"/>
      <c r="BA162" s="385"/>
      <c r="BB162" s="385"/>
      <c r="BC162" s="385"/>
      <c r="BD162" s="385"/>
      <c r="BE162" s="385"/>
      <c r="BF162" s="386"/>
    </row>
    <row r="163" spans="1:58" x14ac:dyDescent="0.25">
      <c r="A163" s="100">
        <f>'Input Volunteers'!A162</f>
        <v>0</v>
      </c>
      <c r="B163" s="104">
        <f t="shared" si="25"/>
        <v>0</v>
      </c>
      <c r="C163" s="105">
        <f t="shared" si="26"/>
        <v>0</v>
      </c>
      <c r="D163" s="106">
        <f t="shared" si="27"/>
        <v>0</v>
      </c>
      <c r="E163" s="106">
        <f t="shared" si="37"/>
        <v>0</v>
      </c>
      <c r="F163" s="146">
        <f t="shared" si="28"/>
        <v>0</v>
      </c>
      <c r="G163" s="148"/>
      <c r="H163" s="148"/>
      <c r="I163" s="147"/>
      <c r="J163" s="144">
        <f t="shared" si="29"/>
        <v>0</v>
      </c>
      <c r="K163" s="148"/>
      <c r="L163" s="148"/>
      <c r="M163" s="150"/>
      <c r="N163" s="146">
        <f t="shared" si="30"/>
        <v>0</v>
      </c>
      <c r="O163" s="148"/>
      <c r="P163" s="150"/>
      <c r="Q163" s="148"/>
      <c r="R163" s="146">
        <f t="shared" si="31"/>
        <v>0</v>
      </c>
      <c r="S163" s="150"/>
      <c r="T163" s="148"/>
      <c r="U163" s="148"/>
      <c r="V163" s="146">
        <f t="shared" si="32"/>
        <v>0</v>
      </c>
      <c r="W163" s="148"/>
      <c r="X163" s="148"/>
      <c r="Y163" s="150"/>
      <c r="Z163" s="146">
        <f t="shared" si="33"/>
        <v>0</v>
      </c>
      <c r="AA163" s="148"/>
      <c r="AB163" s="150"/>
      <c r="AC163" s="148"/>
      <c r="AD163" s="146">
        <f t="shared" si="34"/>
        <v>0</v>
      </c>
      <c r="AE163" s="148"/>
      <c r="AF163" s="148"/>
      <c r="AG163" s="150"/>
      <c r="AH163" s="180">
        <f t="shared" si="36"/>
        <v>0</v>
      </c>
      <c r="AI163" s="148"/>
      <c r="AJ163" s="148"/>
      <c r="AK163" s="150"/>
      <c r="AL163" s="148"/>
      <c r="AM163" s="148"/>
      <c r="AN163" s="384"/>
      <c r="AO163" s="385"/>
      <c r="AP163" s="385"/>
      <c r="AQ163" s="385"/>
      <c r="AR163" s="385"/>
      <c r="AS163" s="385"/>
      <c r="AT163" s="386"/>
      <c r="AU163" s="384"/>
      <c r="AV163" s="385"/>
      <c r="AW163" s="385"/>
      <c r="AX163" s="385"/>
      <c r="AY163" s="385"/>
      <c r="AZ163" s="385"/>
      <c r="BA163" s="385"/>
      <c r="BB163" s="385"/>
      <c r="BC163" s="385"/>
      <c r="BD163" s="385"/>
      <c r="BE163" s="385"/>
      <c r="BF163" s="386"/>
    </row>
    <row r="164" spans="1:58" x14ac:dyDescent="0.25">
      <c r="A164" s="100">
        <f>'Input Volunteers'!A163</f>
        <v>0</v>
      </c>
      <c r="B164" s="104">
        <f t="shared" si="25"/>
        <v>0</v>
      </c>
      <c r="C164" s="105">
        <f t="shared" si="26"/>
        <v>0</v>
      </c>
      <c r="D164" s="106">
        <f t="shared" si="27"/>
        <v>0</v>
      </c>
      <c r="E164" s="106">
        <f t="shared" si="37"/>
        <v>0</v>
      </c>
      <c r="F164" s="146">
        <f t="shared" si="28"/>
        <v>0</v>
      </c>
      <c r="G164" s="148"/>
      <c r="H164" s="148"/>
      <c r="I164" s="147"/>
      <c r="J164" s="144">
        <f t="shared" si="29"/>
        <v>0</v>
      </c>
      <c r="K164" s="148"/>
      <c r="L164" s="148"/>
      <c r="M164" s="150"/>
      <c r="N164" s="146">
        <f t="shared" si="30"/>
        <v>0</v>
      </c>
      <c r="O164" s="148"/>
      <c r="P164" s="150"/>
      <c r="Q164" s="148"/>
      <c r="R164" s="146">
        <f t="shared" si="31"/>
        <v>0</v>
      </c>
      <c r="S164" s="150"/>
      <c r="T164" s="148"/>
      <c r="U164" s="148"/>
      <c r="V164" s="146">
        <f t="shared" si="32"/>
        <v>0</v>
      </c>
      <c r="W164" s="148"/>
      <c r="X164" s="148"/>
      <c r="Y164" s="150"/>
      <c r="Z164" s="146">
        <f t="shared" si="33"/>
        <v>0</v>
      </c>
      <c r="AA164" s="148"/>
      <c r="AB164" s="150"/>
      <c r="AC164" s="148"/>
      <c r="AD164" s="146">
        <f t="shared" si="34"/>
        <v>0</v>
      </c>
      <c r="AE164" s="148"/>
      <c r="AF164" s="148"/>
      <c r="AG164" s="150"/>
      <c r="AH164" s="180">
        <f t="shared" si="36"/>
        <v>0</v>
      </c>
      <c r="AI164" s="148"/>
      <c r="AJ164" s="148"/>
      <c r="AK164" s="150"/>
      <c r="AL164" s="148"/>
      <c r="AM164" s="148"/>
      <c r="AN164" s="384"/>
      <c r="AO164" s="385"/>
      <c r="AP164" s="385"/>
      <c r="AQ164" s="385"/>
      <c r="AR164" s="385"/>
      <c r="AS164" s="385"/>
      <c r="AT164" s="386"/>
      <c r="AU164" s="384"/>
      <c r="AV164" s="385"/>
      <c r="AW164" s="385"/>
      <c r="AX164" s="385"/>
      <c r="AY164" s="385"/>
      <c r="AZ164" s="385"/>
      <c r="BA164" s="385"/>
      <c r="BB164" s="385"/>
      <c r="BC164" s="385"/>
      <c r="BD164" s="385"/>
      <c r="BE164" s="385"/>
      <c r="BF164" s="386"/>
    </row>
    <row r="165" spans="1:58" x14ac:dyDescent="0.25">
      <c r="A165" s="100">
        <f>'Input Volunteers'!A164</f>
        <v>0</v>
      </c>
      <c r="B165" s="104">
        <f t="shared" si="25"/>
        <v>0</v>
      </c>
      <c r="C165" s="105">
        <f t="shared" si="26"/>
        <v>0</v>
      </c>
      <c r="D165" s="106">
        <f t="shared" si="27"/>
        <v>0</v>
      </c>
      <c r="E165" s="106">
        <f t="shared" si="37"/>
        <v>0</v>
      </c>
      <c r="F165" s="146">
        <f t="shared" si="28"/>
        <v>0</v>
      </c>
      <c r="G165" s="148"/>
      <c r="H165" s="148"/>
      <c r="I165" s="147"/>
      <c r="J165" s="144">
        <f t="shared" si="29"/>
        <v>0</v>
      </c>
      <c r="K165" s="148"/>
      <c r="L165" s="148"/>
      <c r="M165" s="150"/>
      <c r="N165" s="146">
        <f t="shared" si="30"/>
        <v>0</v>
      </c>
      <c r="O165" s="148"/>
      <c r="P165" s="150"/>
      <c r="Q165" s="148"/>
      <c r="R165" s="146">
        <f t="shared" si="31"/>
        <v>0</v>
      </c>
      <c r="S165" s="150"/>
      <c r="T165" s="148"/>
      <c r="U165" s="148"/>
      <c r="V165" s="146">
        <f t="shared" si="32"/>
        <v>0</v>
      </c>
      <c r="W165" s="148"/>
      <c r="X165" s="148"/>
      <c r="Y165" s="150"/>
      <c r="Z165" s="146">
        <f t="shared" si="33"/>
        <v>0</v>
      </c>
      <c r="AA165" s="148"/>
      <c r="AB165" s="150"/>
      <c r="AC165" s="148"/>
      <c r="AD165" s="146">
        <f t="shared" si="34"/>
        <v>0</v>
      </c>
      <c r="AE165" s="148"/>
      <c r="AF165" s="148"/>
      <c r="AG165" s="150"/>
      <c r="AH165" s="180">
        <f t="shared" si="36"/>
        <v>0</v>
      </c>
      <c r="AI165" s="148"/>
      <c r="AJ165" s="148"/>
      <c r="AK165" s="150"/>
      <c r="AL165" s="148"/>
      <c r="AM165" s="148"/>
      <c r="AN165" s="384"/>
      <c r="AO165" s="385"/>
      <c r="AP165" s="385"/>
      <c r="AQ165" s="385"/>
      <c r="AR165" s="385"/>
      <c r="AS165" s="385"/>
      <c r="AT165" s="386"/>
      <c r="AU165" s="384"/>
      <c r="AV165" s="385"/>
      <c r="AW165" s="385"/>
      <c r="AX165" s="385"/>
      <c r="AY165" s="385"/>
      <c r="AZ165" s="385"/>
      <c r="BA165" s="385"/>
      <c r="BB165" s="385"/>
      <c r="BC165" s="385"/>
      <c r="BD165" s="385"/>
      <c r="BE165" s="385"/>
      <c r="BF165" s="386"/>
    </row>
    <row r="166" spans="1:58" x14ac:dyDescent="0.25">
      <c r="A166" s="100">
        <f>'Input Volunteers'!A165</f>
        <v>0</v>
      </c>
      <c r="B166" s="104">
        <f t="shared" si="25"/>
        <v>0</v>
      </c>
      <c r="C166" s="105">
        <f t="shared" si="26"/>
        <v>0</v>
      </c>
      <c r="D166" s="106">
        <f t="shared" si="27"/>
        <v>0</v>
      </c>
      <c r="E166" s="106">
        <f t="shared" si="37"/>
        <v>0</v>
      </c>
      <c r="F166" s="146">
        <f t="shared" si="28"/>
        <v>0</v>
      </c>
      <c r="G166" s="148"/>
      <c r="H166" s="148"/>
      <c r="I166" s="147"/>
      <c r="J166" s="144">
        <f t="shared" si="29"/>
        <v>0</v>
      </c>
      <c r="K166" s="148"/>
      <c r="L166" s="148"/>
      <c r="M166" s="150"/>
      <c r="N166" s="146">
        <f t="shared" si="30"/>
        <v>0</v>
      </c>
      <c r="O166" s="148"/>
      <c r="P166" s="150"/>
      <c r="Q166" s="148"/>
      <c r="R166" s="146">
        <f t="shared" si="31"/>
        <v>0</v>
      </c>
      <c r="S166" s="150"/>
      <c r="T166" s="148"/>
      <c r="U166" s="148"/>
      <c r="V166" s="146">
        <f t="shared" si="32"/>
        <v>0</v>
      </c>
      <c r="W166" s="148"/>
      <c r="X166" s="148"/>
      <c r="Y166" s="150"/>
      <c r="Z166" s="146">
        <f t="shared" si="33"/>
        <v>0</v>
      </c>
      <c r="AA166" s="148"/>
      <c r="AB166" s="150"/>
      <c r="AC166" s="148"/>
      <c r="AD166" s="146">
        <f t="shared" si="34"/>
        <v>0</v>
      </c>
      <c r="AE166" s="148"/>
      <c r="AF166" s="148"/>
      <c r="AG166" s="150"/>
      <c r="AH166" s="180">
        <f t="shared" si="36"/>
        <v>0</v>
      </c>
      <c r="AI166" s="148"/>
      <c r="AJ166" s="148"/>
      <c r="AK166" s="150"/>
      <c r="AL166" s="148"/>
      <c r="AM166" s="148"/>
      <c r="AN166" s="384"/>
      <c r="AO166" s="385"/>
      <c r="AP166" s="385"/>
      <c r="AQ166" s="385"/>
      <c r="AR166" s="385"/>
      <c r="AS166" s="385"/>
      <c r="AT166" s="386"/>
      <c r="AU166" s="384"/>
      <c r="AV166" s="385"/>
      <c r="AW166" s="385"/>
      <c r="AX166" s="385"/>
      <c r="AY166" s="385"/>
      <c r="AZ166" s="385"/>
      <c r="BA166" s="385"/>
      <c r="BB166" s="385"/>
      <c r="BC166" s="385"/>
      <c r="BD166" s="385"/>
      <c r="BE166" s="385"/>
      <c r="BF166" s="386"/>
    </row>
    <row r="167" spans="1:58" x14ac:dyDescent="0.25">
      <c r="A167" s="100">
        <f>'Input Volunteers'!A166</f>
        <v>0</v>
      </c>
      <c r="B167" s="104">
        <f t="shared" si="25"/>
        <v>0</v>
      </c>
      <c r="C167" s="105">
        <f t="shared" si="26"/>
        <v>0</v>
      </c>
      <c r="D167" s="106">
        <f t="shared" si="27"/>
        <v>0</v>
      </c>
      <c r="E167" s="106">
        <f t="shared" si="37"/>
        <v>0</v>
      </c>
      <c r="F167" s="146">
        <f t="shared" si="28"/>
        <v>0</v>
      </c>
      <c r="G167" s="148"/>
      <c r="H167" s="148"/>
      <c r="I167" s="147"/>
      <c r="J167" s="144">
        <f t="shared" si="29"/>
        <v>0</v>
      </c>
      <c r="K167" s="148"/>
      <c r="L167" s="148"/>
      <c r="M167" s="150"/>
      <c r="N167" s="146">
        <f t="shared" si="30"/>
        <v>0</v>
      </c>
      <c r="O167" s="148"/>
      <c r="P167" s="150"/>
      <c r="Q167" s="148"/>
      <c r="R167" s="146">
        <f t="shared" si="31"/>
        <v>0</v>
      </c>
      <c r="S167" s="150"/>
      <c r="T167" s="148"/>
      <c r="U167" s="148"/>
      <c r="V167" s="146">
        <f t="shared" si="32"/>
        <v>0</v>
      </c>
      <c r="W167" s="148"/>
      <c r="X167" s="148"/>
      <c r="Y167" s="150"/>
      <c r="Z167" s="146">
        <f t="shared" si="33"/>
        <v>0</v>
      </c>
      <c r="AA167" s="148"/>
      <c r="AB167" s="150"/>
      <c r="AC167" s="148"/>
      <c r="AD167" s="146">
        <f t="shared" si="34"/>
        <v>0</v>
      </c>
      <c r="AE167" s="148"/>
      <c r="AF167" s="148"/>
      <c r="AG167" s="150"/>
      <c r="AH167" s="180">
        <f t="shared" si="36"/>
        <v>0</v>
      </c>
      <c r="AI167" s="148"/>
      <c r="AJ167" s="148"/>
      <c r="AK167" s="150"/>
      <c r="AL167" s="148"/>
      <c r="AM167" s="148"/>
      <c r="AN167" s="384"/>
      <c r="AO167" s="385"/>
      <c r="AP167" s="385"/>
      <c r="AQ167" s="385"/>
      <c r="AR167" s="385"/>
      <c r="AS167" s="385"/>
      <c r="AT167" s="386"/>
      <c r="AU167" s="384"/>
      <c r="AV167" s="385"/>
      <c r="AW167" s="385"/>
      <c r="AX167" s="385"/>
      <c r="AY167" s="385"/>
      <c r="AZ167" s="385"/>
      <c r="BA167" s="385"/>
      <c r="BB167" s="385"/>
      <c r="BC167" s="385"/>
      <c r="BD167" s="385"/>
      <c r="BE167" s="385"/>
      <c r="BF167" s="386"/>
    </row>
    <row r="168" spans="1:58" x14ac:dyDescent="0.25">
      <c r="A168" s="100">
        <f>'Input Volunteers'!A167</f>
        <v>0</v>
      </c>
      <c r="B168" s="104">
        <f t="shared" si="25"/>
        <v>0</v>
      </c>
      <c r="C168" s="105">
        <f t="shared" si="26"/>
        <v>0</v>
      </c>
      <c r="D168" s="106">
        <f t="shared" si="27"/>
        <v>0</v>
      </c>
      <c r="E168" s="106">
        <f t="shared" si="37"/>
        <v>0</v>
      </c>
      <c r="F168" s="146">
        <f t="shared" si="28"/>
        <v>0</v>
      </c>
      <c r="G168" s="148"/>
      <c r="H168" s="148"/>
      <c r="I168" s="147"/>
      <c r="J168" s="144">
        <f t="shared" si="29"/>
        <v>0</v>
      </c>
      <c r="K168" s="148"/>
      <c r="L168" s="148"/>
      <c r="M168" s="150"/>
      <c r="N168" s="146">
        <f t="shared" si="30"/>
        <v>0</v>
      </c>
      <c r="O168" s="148"/>
      <c r="P168" s="150"/>
      <c r="Q168" s="148"/>
      <c r="R168" s="146">
        <f t="shared" si="31"/>
        <v>0</v>
      </c>
      <c r="S168" s="150"/>
      <c r="T168" s="148"/>
      <c r="U168" s="148"/>
      <c r="V168" s="146">
        <f t="shared" si="32"/>
        <v>0</v>
      </c>
      <c r="W168" s="148"/>
      <c r="X168" s="148"/>
      <c r="Y168" s="150"/>
      <c r="Z168" s="146">
        <f t="shared" si="33"/>
        <v>0</v>
      </c>
      <c r="AA168" s="148"/>
      <c r="AB168" s="150"/>
      <c r="AC168" s="148"/>
      <c r="AD168" s="146">
        <f t="shared" si="34"/>
        <v>0</v>
      </c>
      <c r="AE168" s="148"/>
      <c r="AF168" s="148"/>
      <c r="AG168" s="150"/>
      <c r="AH168" s="180">
        <f t="shared" si="36"/>
        <v>0</v>
      </c>
      <c r="AI168" s="148"/>
      <c r="AJ168" s="148"/>
      <c r="AK168" s="150"/>
      <c r="AL168" s="148"/>
      <c r="AM168" s="148"/>
      <c r="AN168" s="384"/>
      <c r="AO168" s="385"/>
      <c r="AP168" s="385"/>
      <c r="AQ168" s="385"/>
      <c r="AR168" s="385"/>
      <c r="AS168" s="385"/>
      <c r="AT168" s="386"/>
      <c r="AU168" s="384"/>
      <c r="AV168" s="385"/>
      <c r="AW168" s="385"/>
      <c r="AX168" s="385"/>
      <c r="AY168" s="385"/>
      <c r="AZ168" s="385"/>
      <c r="BA168" s="385"/>
      <c r="BB168" s="385"/>
      <c r="BC168" s="385"/>
      <c r="BD168" s="385"/>
      <c r="BE168" s="385"/>
      <c r="BF168" s="386"/>
    </row>
    <row r="169" spans="1:58" x14ac:dyDescent="0.25">
      <c r="A169" s="100">
        <f>'Input Volunteers'!A168</f>
        <v>0</v>
      </c>
      <c r="B169" s="104">
        <f t="shared" si="25"/>
        <v>0</v>
      </c>
      <c r="C169" s="105">
        <f t="shared" si="26"/>
        <v>0</v>
      </c>
      <c r="D169" s="106">
        <f t="shared" si="27"/>
        <v>0</v>
      </c>
      <c r="E169" s="106">
        <f t="shared" si="37"/>
        <v>0</v>
      </c>
      <c r="F169" s="146">
        <f t="shared" si="28"/>
        <v>0</v>
      </c>
      <c r="G169" s="148"/>
      <c r="H169" s="148"/>
      <c r="I169" s="147"/>
      <c r="J169" s="144">
        <f t="shared" si="29"/>
        <v>0</v>
      </c>
      <c r="K169" s="148"/>
      <c r="L169" s="148"/>
      <c r="M169" s="150"/>
      <c r="N169" s="146">
        <f t="shared" si="30"/>
        <v>0</v>
      </c>
      <c r="O169" s="148"/>
      <c r="P169" s="150"/>
      <c r="Q169" s="148"/>
      <c r="R169" s="146">
        <f t="shared" si="31"/>
        <v>0</v>
      </c>
      <c r="S169" s="150"/>
      <c r="T169" s="148"/>
      <c r="U169" s="148"/>
      <c r="V169" s="146">
        <f t="shared" si="32"/>
        <v>0</v>
      </c>
      <c r="W169" s="148"/>
      <c r="X169" s="148"/>
      <c r="Y169" s="150"/>
      <c r="Z169" s="146">
        <f t="shared" si="33"/>
        <v>0</v>
      </c>
      <c r="AA169" s="148"/>
      <c r="AB169" s="150"/>
      <c r="AC169" s="148"/>
      <c r="AD169" s="146">
        <f t="shared" si="34"/>
        <v>0</v>
      </c>
      <c r="AE169" s="148"/>
      <c r="AF169" s="148"/>
      <c r="AG169" s="150"/>
      <c r="AH169" s="180">
        <f t="shared" si="36"/>
        <v>0</v>
      </c>
      <c r="AI169" s="148"/>
      <c r="AJ169" s="148"/>
      <c r="AK169" s="150"/>
      <c r="AL169" s="148"/>
      <c r="AM169" s="148"/>
      <c r="AN169" s="384"/>
      <c r="AO169" s="385"/>
      <c r="AP169" s="385"/>
      <c r="AQ169" s="385"/>
      <c r="AR169" s="385"/>
      <c r="AS169" s="385"/>
      <c r="AT169" s="386"/>
      <c r="AU169" s="384"/>
      <c r="AV169" s="385"/>
      <c r="AW169" s="385"/>
      <c r="AX169" s="385"/>
      <c r="AY169" s="385"/>
      <c r="AZ169" s="385"/>
      <c r="BA169" s="385"/>
      <c r="BB169" s="385"/>
      <c r="BC169" s="385"/>
      <c r="BD169" s="385"/>
      <c r="BE169" s="385"/>
      <c r="BF169" s="386"/>
    </row>
    <row r="170" spans="1:58" x14ac:dyDescent="0.25">
      <c r="A170" s="100">
        <f>'Input Volunteers'!A169</f>
        <v>0</v>
      </c>
      <c r="B170" s="104">
        <f t="shared" si="25"/>
        <v>0</v>
      </c>
      <c r="C170" s="105">
        <f t="shared" si="26"/>
        <v>0</v>
      </c>
      <c r="D170" s="106">
        <f t="shared" si="27"/>
        <v>0</v>
      </c>
      <c r="E170" s="106">
        <f t="shared" si="37"/>
        <v>0</v>
      </c>
      <c r="F170" s="146">
        <f t="shared" si="28"/>
        <v>0</v>
      </c>
      <c r="G170" s="148"/>
      <c r="H170" s="148"/>
      <c r="I170" s="147"/>
      <c r="J170" s="144">
        <f t="shared" si="29"/>
        <v>0</v>
      </c>
      <c r="K170" s="148"/>
      <c r="L170" s="148"/>
      <c r="M170" s="150"/>
      <c r="N170" s="146">
        <f t="shared" si="30"/>
        <v>0</v>
      </c>
      <c r="O170" s="148"/>
      <c r="P170" s="150"/>
      <c r="Q170" s="148"/>
      <c r="R170" s="146">
        <f t="shared" si="31"/>
        <v>0</v>
      </c>
      <c r="S170" s="150"/>
      <c r="T170" s="148"/>
      <c r="U170" s="148"/>
      <c r="V170" s="146">
        <f t="shared" si="32"/>
        <v>0</v>
      </c>
      <c r="W170" s="148"/>
      <c r="X170" s="148"/>
      <c r="Y170" s="150"/>
      <c r="Z170" s="146">
        <f t="shared" si="33"/>
        <v>0</v>
      </c>
      <c r="AA170" s="148"/>
      <c r="AB170" s="150"/>
      <c r="AC170" s="148"/>
      <c r="AD170" s="146">
        <f t="shared" si="34"/>
        <v>0</v>
      </c>
      <c r="AE170" s="148"/>
      <c r="AF170" s="148"/>
      <c r="AG170" s="150"/>
      <c r="AH170" s="180">
        <f t="shared" si="36"/>
        <v>0</v>
      </c>
      <c r="AI170" s="148"/>
      <c r="AJ170" s="148"/>
      <c r="AK170" s="150"/>
      <c r="AL170" s="148"/>
      <c r="AM170" s="148"/>
      <c r="AN170" s="384"/>
      <c r="AO170" s="385"/>
      <c r="AP170" s="385"/>
      <c r="AQ170" s="385"/>
      <c r="AR170" s="385"/>
      <c r="AS170" s="385"/>
      <c r="AT170" s="386"/>
      <c r="AU170" s="384"/>
      <c r="AV170" s="385"/>
      <c r="AW170" s="385"/>
      <c r="AX170" s="385"/>
      <c r="AY170" s="385"/>
      <c r="AZ170" s="385"/>
      <c r="BA170" s="385"/>
      <c r="BB170" s="385"/>
      <c r="BC170" s="385"/>
      <c r="BD170" s="385"/>
      <c r="BE170" s="385"/>
      <c r="BF170" s="386"/>
    </row>
    <row r="171" spans="1:58" x14ac:dyDescent="0.25">
      <c r="A171" s="100">
        <f>'Input Volunteers'!A170</f>
        <v>0</v>
      </c>
      <c r="B171" s="104">
        <f t="shared" si="25"/>
        <v>0</v>
      </c>
      <c r="C171" s="105">
        <f t="shared" si="26"/>
        <v>0</v>
      </c>
      <c r="D171" s="106">
        <f t="shared" si="27"/>
        <v>0</v>
      </c>
      <c r="E171" s="106">
        <f t="shared" si="37"/>
        <v>0</v>
      </c>
      <c r="F171" s="146">
        <f t="shared" si="28"/>
        <v>0</v>
      </c>
      <c r="G171" s="148"/>
      <c r="H171" s="148"/>
      <c r="I171" s="147"/>
      <c r="J171" s="144">
        <f t="shared" si="29"/>
        <v>0</v>
      </c>
      <c r="K171" s="148"/>
      <c r="L171" s="148"/>
      <c r="M171" s="150"/>
      <c r="N171" s="146">
        <f t="shared" si="30"/>
        <v>0</v>
      </c>
      <c r="O171" s="148"/>
      <c r="P171" s="150"/>
      <c r="Q171" s="148"/>
      <c r="R171" s="146">
        <f t="shared" si="31"/>
        <v>0</v>
      </c>
      <c r="S171" s="150"/>
      <c r="T171" s="148"/>
      <c r="U171" s="148"/>
      <c r="V171" s="146">
        <f t="shared" si="32"/>
        <v>0</v>
      </c>
      <c r="W171" s="148"/>
      <c r="X171" s="148"/>
      <c r="Y171" s="150"/>
      <c r="Z171" s="146">
        <f t="shared" si="33"/>
        <v>0</v>
      </c>
      <c r="AA171" s="148"/>
      <c r="AB171" s="150"/>
      <c r="AC171" s="148"/>
      <c r="AD171" s="146">
        <f t="shared" si="34"/>
        <v>0</v>
      </c>
      <c r="AE171" s="148"/>
      <c r="AF171" s="148"/>
      <c r="AG171" s="150"/>
      <c r="AH171" s="180">
        <f t="shared" si="36"/>
        <v>0</v>
      </c>
      <c r="AI171" s="148"/>
      <c r="AJ171" s="148"/>
      <c r="AK171" s="150"/>
      <c r="AL171" s="148"/>
      <c r="AM171" s="148"/>
      <c r="AN171" s="384"/>
      <c r="AO171" s="385"/>
      <c r="AP171" s="385"/>
      <c r="AQ171" s="385"/>
      <c r="AR171" s="385"/>
      <c r="AS171" s="385"/>
      <c r="AT171" s="386"/>
      <c r="AU171" s="384"/>
      <c r="AV171" s="385"/>
      <c r="AW171" s="385"/>
      <c r="AX171" s="385"/>
      <c r="AY171" s="385"/>
      <c r="AZ171" s="385"/>
      <c r="BA171" s="385"/>
      <c r="BB171" s="385"/>
      <c r="BC171" s="385"/>
      <c r="BD171" s="385"/>
      <c r="BE171" s="385"/>
      <c r="BF171" s="386"/>
    </row>
    <row r="172" spans="1:58" x14ac:dyDescent="0.25">
      <c r="A172" s="100">
        <f>'Input Volunteers'!A171</f>
        <v>0</v>
      </c>
      <c r="B172" s="104">
        <f t="shared" si="25"/>
        <v>0</v>
      </c>
      <c r="C172" s="105">
        <f t="shared" si="26"/>
        <v>0</v>
      </c>
      <c r="D172" s="106">
        <f t="shared" si="27"/>
        <v>0</v>
      </c>
      <c r="E172" s="106">
        <f t="shared" si="37"/>
        <v>0</v>
      </c>
      <c r="F172" s="146">
        <f t="shared" si="28"/>
        <v>0</v>
      </c>
      <c r="G172" s="148"/>
      <c r="H172" s="148"/>
      <c r="I172" s="147"/>
      <c r="J172" s="144">
        <f t="shared" si="29"/>
        <v>0</v>
      </c>
      <c r="K172" s="148"/>
      <c r="L172" s="148"/>
      <c r="M172" s="150"/>
      <c r="N172" s="146">
        <f t="shared" si="30"/>
        <v>0</v>
      </c>
      <c r="O172" s="148"/>
      <c r="P172" s="150"/>
      <c r="Q172" s="148"/>
      <c r="R172" s="146">
        <f t="shared" si="31"/>
        <v>0</v>
      </c>
      <c r="S172" s="150"/>
      <c r="T172" s="148"/>
      <c r="U172" s="148"/>
      <c r="V172" s="146">
        <f t="shared" si="32"/>
        <v>0</v>
      </c>
      <c r="W172" s="148"/>
      <c r="X172" s="148"/>
      <c r="Y172" s="150"/>
      <c r="Z172" s="146">
        <f t="shared" si="33"/>
        <v>0</v>
      </c>
      <c r="AA172" s="148"/>
      <c r="AB172" s="150"/>
      <c r="AC172" s="148"/>
      <c r="AD172" s="146">
        <f t="shared" si="34"/>
        <v>0</v>
      </c>
      <c r="AE172" s="148"/>
      <c r="AF172" s="148"/>
      <c r="AG172" s="150"/>
      <c r="AH172" s="180">
        <f t="shared" si="36"/>
        <v>0</v>
      </c>
      <c r="AI172" s="148"/>
      <c r="AJ172" s="148"/>
      <c r="AK172" s="150"/>
      <c r="AL172" s="148"/>
      <c r="AM172" s="148"/>
      <c r="AN172" s="384"/>
      <c r="AO172" s="385"/>
      <c r="AP172" s="385"/>
      <c r="AQ172" s="385"/>
      <c r="AR172" s="385"/>
      <c r="AS172" s="385"/>
      <c r="AT172" s="386"/>
      <c r="AU172" s="384"/>
      <c r="AV172" s="385"/>
      <c r="AW172" s="385"/>
      <c r="AX172" s="385"/>
      <c r="AY172" s="385"/>
      <c r="AZ172" s="385"/>
      <c r="BA172" s="385"/>
      <c r="BB172" s="385"/>
      <c r="BC172" s="385"/>
      <c r="BD172" s="385"/>
      <c r="BE172" s="385"/>
      <c r="BF172" s="386"/>
    </row>
    <row r="173" spans="1:58" x14ac:dyDescent="0.25">
      <c r="A173" s="100">
        <f>'Input Volunteers'!A172</f>
        <v>0</v>
      </c>
      <c r="B173" s="104">
        <f t="shared" si="25"/>
        <v>0</v>
      </c>
      <c r="C173" s="105">
        <f t="shared" si="26"/>
        <v>0</v>
      </c>
      <c r="D173" s="106">
        <f t="shared" si="27"/>
        <v>0</v>
      </c>
      <c r="E173" s="106">
        <f t="shared" si="37"/>
        <v>0</v>
      </c>
      <c r="F173" s="146">
        <f t="shared" si="28"/>
        <v>0</v>
      </c>
      <c r="G173" s="148"/>
      <c r="H173" s="148"/>
      <c r="I173" s="147"/>
      <c r="J173" s="144">
        <f t="shared" si="29"/>
        <v>0</v>
      </c>
      <c r="K173" s="148"/>
      <c r="L173" s="148"/>
      <c r="M173" s="150"/>
      <c r="N173" s="146">
        <f t="shared" si="30"/>
        <v>0</v>
      </c>
      <c r="O173" s="148"/>
      <c r="P173" s="150"/>
      <c r="Q173" s="148"/>
      <c r="R173" s="146">
        <f t="shared" si="31"/>
        <v>0</v>
      </c>
      <c r="S173" s="150"/>
      <c r="T173" s="148"/>
      <c r="U173" s="148"/>
      <c r="V173" s="146">
        <f t="shared" si="32"/>
        <v>0</v>
      </c>
      <c r="W173" s="148"/>
      <c r="X173" s="148"/>
      <c r="Y173" s="150"/>
      <c r="Z173" s="146">
        <f t="shared" si="33"/>
        <v>0</v>
      </c>
      <c r="AA173" s="148"/>
      <c r="AB173" s="150"/>
      <c r="AC173" s="148"/>
      <c r="AD173" s="146">
        <f t="shared" si="34"/>
        <v>0</v>
      </c>
      <c r="AE173" s="148"/>
      <c r="AF173" s="148"/>
      <c r="AG173" s="150"/>
      <c r="AH173" s="180">
        <f t="shared" si="36"/>
        <v>0</v>
      </c>
      <c r="AI173" s="148"/>
      <c r="AJ173" s="148"/>
      <c r="AK173" s="150"/>
      <c r="AL173" s="148"/>
      <c r="AM173" s="148"/>
      <c r="AN173" s="384"/>
      <c r="AO173" s="385"/>
      <c r="AP173" s="385"/>
      <c r="AQ173" s="385"/>
      <c r="AR173" s="385"/>
      <c r="AS173" s="385"/>
      <c r="AT173" s="386"/>
      <c r="AU173" s="384"/>
      <c r="AV173" s="385"/>
      <c r="AW173" s="385"/>
      <c r="AX173" s="385"/>
      <c r="AY173" s="385"/>
      <c r="AZ173" s="385"/>
      <c r="BA173" s="385"/>
      <c r="BB173" s="385"/>
      <c r="BC173" s="385"/>
      <c r="BD173" s="385"/>
      <c r="BE173" s="385"/>
      <c r="BF173" s="386"/>
    </row>
    <row r="174" spans="1:58" x14ac:dyDescent="0.25">
      <c r="A174" s="100">
        <f>'Input Volunteers'!A173</f>
        <v>0</v>
      </c>
      <c r="B174" s="104">
        <f t="shared" si="25"/>
        <v>0</v>
      </c>
      <c r="C174" s="105">
        <f t="shared" si="26"/>
        <v>0</v>
      </c>
      <c r="D174" s="106">
        <f t="shared" si="27"/>
        <v>0</v>
      </c>
      <c r="E174" s="106">
        <f t="shared" si="37"/>
        <v>0</v>
      </c>
      <c r="F174" s="146">
        <f t="shared" si="28"/>
        <v>0</v>
      </c>
      <c r="G174" s="148"/>
      <c r="H174" s="148"/>
      <c r="I174" s="147"/>
      <c r="J174" s="144">
        <f t="shared" si="29"/>
        <v>0</v>
      </c>
      <c r="K174" s="148"/>
      <c r="L174" s="148"/>
      <c r="M174" s="150"/>
      <c r="N174" s="146">
        <f t="shared" si="30"/>
        <v>0</v>
      </c>
      <c r="O174" s="148"/>
      <c r="P174" s="150"/>
      <c r="Q174" s="148"/>
      <c r="R174" s="146">
        <f t="shared" si="31"/>
        <v>0</v>
      </c>
      <c r="S174" s="150"/>
      <c r="T174" s="148"/>
      <c r="U174" s="148"/>
      <c r="V174" s="146">
        <f t="shared" si="32"/>
        <v>0</v>
      </c>
      <c r="W174" s="148"/>
      <c r="X174" s="148"/>
      <c r="Y174" s="150"/>
      <c r="Z174" s="146">
        <f t="shared" si="33"/>
        <v>0</v>
      </c>
      <c r="AA174" s="148"/>
      <c r="AB174" s="150"/>
      <c r="AC174" s="148"/>
      <c r="AD174" s="146">
        <f t="shared" si="34"/>
        <v>0</v>
      </c>
      <c r="AE174" s="148"/>
      <c r="AF174" s="148"/>
      <c r="AG174" s="150"/>
      <c r="AH174" s="180">
        <f t="shared" si="36"/>
        <v>0</v>
      </c>
      <c r="AI174" s="148"/>
      <c r="AJ174" s="148"/>
      <c r="AK174" s="150"/>
      <c r="AL174" s="148"/>
      <c r="AM174" s="148"/>
      <c r="AN174" s="384"/>
      <c r="AO174" s="385"/>
      <c r="AP174" s="385"/>
      <c r="AQ174" s="385"/>
      <c r="AR174" s="385"/>
      <c r="AS174" s="385"/>
      <c r="AT174" s="386"/>
      <c r="AU174" s="384"/>
      <c r="AV174" s="385"/>
      <c r="AW174" s="385"/>
      <c r="AX174" s="385"/>
      <c r="AY174" s="385"/>
      <c r="AZ174" s="385"/>
      <c r="BA174" s="385"/>
      <c r="BB174" s="385"/>
      <c r="BC174" s="385"/>
      <c r="BD174" s="385"/>
      <c r="BE174" s="385"/>
      <c r="BF174" s="386"/>
    </row>
    <row r="175" spans="1:58" x14ac:dyDescent="0.25">
      <c r="A175" s="100">
        <f>'Input Volunteers'!A174</f>
        <v>0</v>
      </c>
      <c r="B175" s="104">
        <f t="shared" si="25"/>
        <v>0</v>
      </c>
      <c r="C175" s="105">
        <f t="shared" si="26"/>
        <v>0</v>
      </c>
      <c r="D175" s="106">
        <f t="shared" si="27"/>
        <v>0</v>
      </c>
      <c r="E175" s="106">
        <f t="shared" si="37"/>
        <v>0</v>
      </c>
      <c r="F175" s="146">
        <f t="shared" si="28"/>
        <v>0</v>
      </c>
      <c r="G175" s="148"/>
      <c r="H175" s="148"/>
      <c r="I175" s="147"/>
      <c r="J175" s="144">
        <f t="shared" si="29"/>
        <v>0</v>
      </c>
      <c r="K175" s="148"/>
      <c r="L175" s="148"/>
      <c r="M175" s="150"/>
      <c r="N175" s="146">
        <f t="shared" si="30"/>
        <v>0</v>
      </c>
      <c r="O175" s="148"/>
      <c r="P175" s="150"/>
      <c r="Q175" s="148"/>
      <c r="R175" s="146">
        <f t="shared" si="31"/>
        <v>0</v>
      </c>
      <c r="S175" s="150"/>
      <c r="T175" s="148"/>
      <c r="U175" s="148"/>
      <c r="V175" s="146">
        <f t="shared" si="32"/>
        <v>0</v>
      </c>
      <c r="W175" s="148"/>
      <c r="X175" s="148"/>
      <c r="Y175" s="150"/>
      <c r="Z175" s="146">
        <f t="shared" si="33"/>
        <v>0</v>
      </c>
      <c r="AA175" s="148"/>
      <c r="AB175" s="150"/>
      <c r="AC175" s="148"/>
      <c r="AD175" s="146">
        <f t="shared" si="34"/>
        <v>0</v>
      </c>
      <c r="AE175" s="148"/>
      <c r="AF175" s="148"/>
      <c r="AG175" s="150"/>
      <c r="AH175" s="180">
        <f t="shared" si="36"/>
        <v>0</v>
      </c>
      <c r="AI175" s="148"/>
      <c r="AJ175" s="148"/>
      <c r="AK175" s="150"/>
      <c r="AL175" s="148"/>
      <c r="AM175" s="148"/>
      <c r="AN175" s="384"/>
      <c r="AO175" s="385"/>
      <c r="AP175" s="385"/>
      <c r="AQ175" s="385"/>
      <c r="AR175" s="385"/>
      <c r="AS175" s="385"/>
      <c r="AT175" s="386"/>
      <c r="AU175" s="384"/>
      <c r="AV175" s="385"/>
      <c r="AW175" s="385"/>
      <c r="AX175" s="385"/>
      <c r="AY175" s="385"/>
      <c r="AZ175" s="385"/>
      <c r="BA175" s="385"/>
      <c r="BB175" s="385"/>
      <c r="BC175" s="385"/>
      <c r="BD175" s="385"/>
      <c r="BE175" s="385"/>
      <c r="BF175" s="386"/>
    </row>
    <row r="176" spans="1:58" x14ac:dyDescent="0.25">
      <c r="A176" s="100">
        <f>'Input Volunteers'!A175</f>
        <v>0</v>
      </c>
      <c r="B176" s="104">
        <f t="shared" si="25"/>
        <v>0</v>
      </c>
      <c r="C176" s="105">
        <f t="shared" si="26"/>
        <v>0</v>
      </c>
      <c r="D176" s="106">
        <f t="shared" si="27"/>
        <v>0</v>
      </c>
      <c r="E176" s="106">
        <f t="shared" si="37"/>
        <v>0</v>
      </c>
      <c r="F176" s="146">
        <f t="shared" si="28"/>
        <v>0</v>
      </c>
      <c r="G176" s="148"/>
      <c r="H176" s="148"/>
      <c r="I176" s="147"/>
      <c r="J176" s="144">
        <f t="shared" si="29"/>
        <v>0</v>
      </c>
      <c r="K176" s="148"/>
      <c r="L176" s="148"/>
      <c r="M176" s="150"/>
      <c r="N176" s="146">
        <f t="shared" si="30"/>
        <v>0</v>
      </c>
      <c r="O176" s="148"/>
      <c r="P176" s="150"/>
      <c r="Q176" s="148"/>
      <c r="R176" s="146">
        <f t="shared" si="31"/>
        <v>0</v>
      </c>
      <c r="S176" s="150"/>
      <c r="T176" s="148"/>
      <c r="U176" s="148"/>
      <c r="V176" s="146">
        <f t="shared" si="32"/>
        <v>0</v>
      </c>
      <c r="W176" s="148"/>
      <c r="X176" s="148"/>
      <c r="Y176" s="150"/>
      <c r="Z176" s="146">
        <f t="shared" si="33"/>
        <v>0</v>
      </c>
      <c r="AA176" s="148"/>
      <c r="AB176" s="150"/>
      <c r="AC176" s="148"/>
      <c r="AD176" s="146">
        <f t="shared" si="34"/>
        <v>0</v>
      </c>
      <c r="AE176" s="148"/>
      <c r="AF176" s="148"/>
      <c r="AG176" s="150"/>
      <c r="AH176" s="180">
        <f t="shared" si="36"/>
        <v>0</v>
      </c>
      <c r="AI176" s="148"/>
      <c r="AJ176" s="148"/>
      <c r="AK176" s="150"/>
      <c r="AL176" s="148"/>
      <c r="AM176" s="148"/>
      <c r="AN176" s="384"/>
      <c r="AO176" s="385"/>
      <c r="AP176" s="385"/>
      <c r="AQ176" s="385"/>
      <c r="AR176" s="385"/>
      <c r="AS176" s="385"/>
      <c r="AT176" s="386"/>
      <c r="AU176" s="384"/>
      <c r="AV176" s="385"/>
      <c r="AW176" s="385"/>
      <c r="AX176" s="385"/>
      <c r="AY176" s="385"/>
      <c r="AZ176" s="385"/>
      <c r="BA176" s="385"/>
      <c r="BB176" s="385"/>
      <c r="BC176" s="385"/>
      <c r="BD176" s="385"/>
      <c r="BE176" s="385"/>
      <c r="BF176" s="386"/>
    </row>
    <row r="177" spans="1:58" x14ac:dyDescent="0.25">
      <c r="A177" s="100">
        <f>'Input Volunteers'!A176</f>
        <v>0</v>
      </c>
      <c r="B177" s="104">
        <f t="shared" si="25"/>
        <v>0</v>
      </c>
      <c r="C177" s="105">
        <f t="shared" si="26"/>
        <v>0</v>
      </c>
      <c r="D177" s="106">
        <f t="shared" si="27"/>
        <v>0</v>
      </c>
      <c r="E177" s="106">
        <f t="shared" si="37"/>
        <v>0</v>
      </c>
      <c r="F177" s="146">
        <f t="shared" si="28"/>
        <v>0</v>
      </c>
      <c r="G177" s="148"/>
      <c r="H177" s="148"/>
      <c r="I177" s="147"/>
      <c r="J177" s="144">
        <f t="shared" si="29"/>
        <v>0</v>
      </c>
      <c r="K177" s="148"/>
      <c r="L177" s="148"/>
      <c r="M177" s="150"/>
      <c r="N177" s="146">
        <f t="shared" si="30"/>
        <v>0</v>
      </c>
      <c r="O177" s="148"/>
      <c r="P177" s="150"/>
      <c r="Q177" s="148"/>
      <c r="R177" s="146">
        <f t="shared" si="31"/>
        <v>0</v>
      </c>
      <c r="S177" s="150"/>
      <c r="T177" s="148"/>
      <c r="U177" s="148"/>
      <c r="V177" s="146">
        <f t="shared" si="32"/>
        <v>0</v>
      </c>
      <c r="W177" s="148"/>
      <c r="X177" s="148"/>
      <c r="Y177" s="150"/>
      <c r="Z177" s="146">
        <f t="shared" si="33"/>
        <v>0</v>
      </c>
      <c r="AA177" s="148"/>
      <c r="AB177" s="150"/>
      <c r="AC177" s="148"/>
      <c r="AD177" s="146">
        <f t="shared" si="34"/>
        <v>0</v>
      </c>
      <c r="AE177" s="148"/>
      <c r="AF177" s="148"/>
      <c r="AG177" s="150"/>
      <c r="AH177" s="180">
        <f t="shared" si="36"/>
        <v>0</v>
      </c>
      <c r="AI177" s="148"/>
      <c r="AJ177" s="148"/>
      <c r="AK177" s="150"/>
      <c r="AL177" s="148"/>
      <c r="AM177" s="148"/>
      <c r="AN177" s="384"/>
      <c r="AO177" s="385"/>
      <c r="AP177" s="385"/>
      <c r="AQ177" s="385"/>
      <c r="AR177" s="385"/>
      <c r="AS177" s="385"/>
      <c r="AT177" s="386"/>
      <c r="AU177" s="384"/>
      <c r="AV177" s="385"/>
      <c r="AW177" s="385"/>
      <c r="AX177" s="385"/>
      <c r="AY177" s="385"/>
      <c r="AZ177" s="385"/>
      <c r="BA177" s="385"/>
      <c r="BB177" s="385"/>
      <c r="BC177" s="385"/>
      <c r="BD177" s="385"/>
      <c r="BE177" s="385"/>
      <c r="BF177" s="386"/>
    </row>
    <row r="178" spans="1:58" x14ac:dyDescent="0.25">
      <c r="A178" s="100">
        <f>'Input Volunteers'!A177</f>
        <v>0</v>
      </c>
      <c r="B178" s="104">
        <f t="shared" si="25"/>
        <v>0</v>
      </c>
      <c r="C178" s="105">
        <f t="shared" si="26"/>
        <v>0</v>
      </c>
      <c r="D178" s="106">
        <f t="shared" si="27"/>
        <v>0</v>
      </c>
      <c r="E178" s="106">
        <f t="shared" si="37"/>
        <v>0</v>
      </c>
      <c r="F178" s="146">
        <f t="shared" si="28"/>
        <v>0</v>
      </c>
      <c r="G178" s="148"/>
      <c r="H178" s="148"/>
      <c r="I178" s="147"/>
      <c r="J178" s="144">
        <f t="shared" si="29"/>
        <v>0</v>
      </c>
      <c r="K178" s="148"/>
      <c r="L178" s="148"/>
      <c r="M178" s="150"/>
      <c r="N178" s="146">
        <f t="shared" si="30"/>
        <v>0</v>
      </c>
      <c r="O178" s="148"/>
      <c r="P178" s="150"/>
      <c r="Q178" s="148"/>
      <c r="R178" s="146">
        <f t="shared" si="31"/>
        <v>0</v>
      </c>
      <c r="S178" s="150"/>
      <c r="T178" s="148"/>
      <c r="U178" s="148"/>
      <c r="V178" s="146">
        <f t="shared" si="32"/>
        <v>0</v>
      </c>
      <c r="W178" s="148"/>
      <c r="X178" s="148"/>
      <c r="Y178" s="150"/>
      <c r="Z178" s="146">
        <f t="shared" si="33"/>
        <v>0</v>
      </c>
      <c r="AA178" s="148"/>
      <c r="AB178" s="150"/>
      <c r="AC178" s="148"/>
      <c r="AD178" s="146">
        <f t="shared" si="34"/>
        <v>0</v>
      </c>
      <c r="AE178" s="148"/>
      <c r="AF178" s="148"/>
      <c r="AG178" s="150"/>
      <c r="AH178" s="180">
        <f t="shared" si="36"/>
        <v>0</v>
      </c>
      <c r="AI178" s="148"/>
      <c r="AJ178" s="148"/>
      <c r="AK178" s="150"/>
      <c r="AL178" s="148"/>
      <c r="AM178" s="148"/>
      <c r="AN178" s="384"/>
      <c r="AO178" s="385"/>
      <c r="AP178" s="385"/>
      <c r="AQ178" s="385"/>
      <c r="AR178" s="385"/>
      <c r="AS178" s="385"/>
      <c r="AT178" s="386"/>
      <c r="AU178" s="384"/>
      <c r="AV178" s="385"/>
      <c r="AW178" s="385"/>
      <c r="AX178" s="385"/>
      <c r="AY178" s="385"/>
      <c r="AZ178" s="385"/>
      <c r="BA178" s="385"/>
      <c r="BB178" s="385"/>
      <c r="BC178" s="385"/>
      <c r="BD178" s="385"/>
      <c r="BE178" s="385"/>
      <c r="BF178" s="386"/>
    </row>
    <row r="179" spans="1:58" x14ac:dyDescent="0.25">
      <c r="A179" s="100">
        <f>'Input Volunteers'!A178</f>
        <v>0</v>
      </c>
      <c r="B179" s="104">
        <f t="shared" si="25"/>
        <v>0</v>
      </c>
      <c r="C179" s="105">
        <f t="shared" si="26"/>
        <v>0</v>
      </c>
      <c r="D179" s="106">
        <f t="shared" si="27"/>
        <v>0</v>
      </c>
      <c r="E179" s="106">
        <f t="shared" si="37"/>
        <v>0</v>
      </c>
      <c r="F179" s="146">
        <f t="shared" si="28"/>
        <v>0</v>
      </c>
      <c r="G179" s="148"/>
      <c r="H179" s="148"/>
      <c r="I179" s="147"/>
      <c r="J179" s="144">
        <f t="shared" si="29"/>
        <v>0</v>
      </c>
      <c r="K179" s="148"/>
      <c r="L179" s="148"/>
      <c r="M179" s="150"/>
      <c r="N179" s="146">
        <f t="shared" si="30"/>
        <v>0</v>
      </c>
      <c r="O179" s="148"/>
      <c r="P179" s="150"/>
      <c r="Q179" s="148"/>
      <c r="R179" s="146">
        <f t="shared" si="31"/>
        <v>0</v>
      </c>
      <c r="S179" s="150"/>
      <c r="T179" s="148"/>
      <c r="U179" s="148"/>
      <c r="V179" s="146">
        <f t="shared" si="32"/>
        <v>0</v>
      </c>
      <c r="W179" s="148"/>
      <c r="X179" s="148"/>
      <c r="Y179" s="150"/>
      <c r="Z179" s="146">
        <f t="shared" si="33"/>
        <v>0</v>
      </c>
      <c r="AA179" s="148"/>
      <c r="AB179" s="150"/>
      <c r="AC179" s="148"/>
      <c r="AD179" s="146">
        <f t="shared" si="34"/>
        <v>0</v>
      </c>
      <c r="AE179" s="148"/>
      <c r="AF179" s="148"/>
      <c r="AG179" s="150"/>
      <c r="AH179" s="180">
        <f t="shared" si="36"/>
        <v>0</v>
      </c>
      <c r="AI179" s="148"/>
      <c r="AJ179" s="148"/>
      <c r="AK179" s="150"/>
      <c r="AL179" s="148"/>
      <c r="AM179" s="148"/>
      <c r="AN179" s="384"/>
      <c r="AO179" s="385"/>
      <c r="AP179" s="385"/>
      <c r="AQ179" s="385"/>
      <c r="AR179" s="385"/>
      <c r="AS179" s="385"/>
      <c r="AT179" s="386"/>
      <c r="AU179" s="384"/>
      <c r="AV179" s="385"/>
      <c r="AW179" s="385"/>
      <c r="AX179" s="385"/>
      <c r="AY179" s="385"/>
      <c r="AZ179" s="385"/>
      <c r="BA179" s="385"/>
      <c r="BB179" s="385"/>
      <c r="BC179" s="385"/>
      <c r="BD179" s="385"/>
      <c r="BE179" s="385"/>
      <c r="BF179" s="386"/>
    </row>
    <row r="180" spans="1:58" x14ac:dyDescent="0.25">
      <c r="A180" s="100">
        <f>'Input Volunteers'!A179</f>
        <v>0</v>
      </c>
      <c r="B180" s="104">
        <f t="shared" si="25"/>
        <v>0</v>
      </c>
      <c r="C180" s="105">
        <f t="shared" si="26"/>
        <v>0</v>
      </c>
      <c r="D180" s="106">
        <f t="shared" si="27"/>
        <v>0</v>
      </c>
      <c r="E180" s="106">
        <f t="shared" si="37"/>
        <v>0</v>
      </c>
      <c r="F180" s="146">
        <f t="shared" si="28"/>
        <v>0</v>
      </c>
      <c r="G180" s="148"/>
      <c r="H180" s="148"/>
      <c r="I180" s="147"/>
      <c r="J180" s="144">
        <f t="shared" si="29"/>
        <v>0</v>
      </c>
      <c r="K180" s="148"/>
      <c r="L180" s="148"/>
      <c r="M180" s="150"/>
      <c r="N180" s="146">
        <f t="shared" si="30"/>
        <v>0</v>
      </c>
      <c r="O180" s="148"/>
      <c r="P180" s="150"/>
      <c r="Q180" s="148"/>
      <c r="R180" s="146">
        <f t="shared" si="31"/>
        <v>0</v>
      </c>
      <c r="S180" s="150"/>
      <c r="T180" s="148"/>
      <c r="U180" s="148"/>
      <c r="V180" s="146">
        <f t="shared" si="32"/>
        <v>0</v>
      </c>
      <c r="W180" s="148"/>
      <c r="X180" s="148"/>
      <c r="Y180" s="150"/>
      <c r="Z180" s="146">
        <f t="shared" si="33"/>
        <v>0</v>
      </c>
      <c r="AA180" s="148"/>
      <c r="AB180" s="150"/>
      <c r="AC180" s="148"/>
      <c r="AD180" s="146">
        <f t="shared" si="34"/>
        <v>0</v>
      </c>
      <c r="AE180" s="148"/>
      <c r="AF180" s="148"/>
      <c r="AG180" s="150"/>
      <c r="AH180" s="180">
        <f t="shared" si="36"/>
        <v>0</v>
      </c>
      <c r="AI180" s="148"/>
      <c r="AJ180" s="148"/>
      <c r="AK180" s="150"/>
      <c r="AL180" s="148"/>
      <c r="AM180" s="148"/>
      <c r="AN180" s="384"/>
      <c r="AO180" s="385"/>
      <c r="AP180" s="385"/>
      <c r="AQ180" s="385"/>
      <c r="AR180" s="385"/>
      <c r="AS180" s="385"/>
      <c r="AT180" s="386"/>
      <c r="AU180" s="384"/>
      <c r="AV180" s="385"/>
      <c r="AW180" s="385"/>
      <c r="AX180" s="385"/>
      <c r="AY180" s="385"/>
      <c r="AZ180" s="385"/>
      <c r="BA180" s="385"/>
      <c r="BB180" s="385"/>
      <c r="BC180" s="385"/>
      <c r="BD180" s="385"/>
      <c r="BE180" s="385"/>
      <c r="BF180" s="386"/>
    </row>
    <row r="181" spans="1:58" x14ac:dyDescent="0.25">
      <c r="A181" s="100">
        <f>'Input Volunteers'!A180</f>
        <v>0</v>
      </c>
      <c r="B181" s="104">
        <f t="shared" si="25"/>
        <v>0</v>
      </c>
      <c r="C181" s="105">
        <f t="shared" si="26"/>
        <v>0</v>
      </c>
      <c r="D181" s="106">
        <f t="shared" si="27"/>
        <v>0</v>
      </c>
      <c r="E181" s="106">
        <f t="shared" si="37"/>
        <v>0</v>
      </c>
      <c r="F181" s="146">
        <f t="shared" si="28"/>
        <v>0</v>
      </c>
      <c r="G181" s="148"/>
      <c r="H181" s="148"/>
      <c r="I181" s="147"/>
      <c r="J181" s="144">
        <f t="shared" si="29"/>
        <v>0</v>
      </c>
      <c r="K181" s="148"/>
      <c r="L181" s="148"/>
      <c r="M181" s="150"/>
      <c r="N181" s="146">
        <f t="shared" si="30"/>
        <v>0</v>
      </c>
      <c r="O181" s="148"/>
      <c r="P181" s="150"/>
      <c r="Q181" s="148"/>
      <c r="R181" s="146">
        <f t="shared" si="31"/>
        <v>0</v>
      </c>
      <c r="S181" s="150"/>
      <c r="T181" s="148"/>
      <c r="U181" s="148"/>
      <c r="V181" s="146">
        <f t="shared" si="32"/>
        <v>0</v>
      </c>
      <c r="W181" s="148"/>
      <c r="X181" s="148"/>
      <c r="Y181" s="150"/>
      <c r="Z181" s="146">
        <f t="shared" si="33"/>
        <v>0</v>
      </c>
      <c r="AA181" s="148"/>
      <c r="AB181" s="150"/>
      <c r="AC181" s="148"/>
      <c r="AD181" s="146">
        <f t="shared" si="34"/>
        <v>0</v>
      </c>
      <c r="AE181" s="148"/>
      <c r="AF181" s="148"/>
      <c r="AG181" s="150"/>
      <c r="AH181" s="180">
        <f t="shared" si="36"/>
        <v>0</v>
      </c>
      <c r="AI181" s="148"/>
      <c r="AJ181" s="148"/>
      <c r="AK181" s="150"/>
      <c r="AL181" s="148"/>
      <c r="AM181" s="148"/>
      <c r="AN181" s="384"/>
      <c r="AO181" s="385"/>
      <c r="AP181" s="385"/>
      <c r="AQ181" s="385"/>
      <c r="AR181" s="385"/>
      <c r="AS181" s="385"/>
      <c r="AT181" s="386"/>
      <c r="AU181" s="384"/>
      <c r="AV181" s="385"/>
      <c r="AW181" s="385"/>
      <c r="AX181" s="385"/>
      <c r="AY181" s="385"/>
      <c r="AZ181" s="385"/>
      <c r="BA181" s="385"/>
      <c r="BB181" s="385"/>
      <c r="BC181" s="385"/>
      <c r="BD181" s="385"/>
      <c r="BE181" s="385"/>
      <c r="BF181" s="386"/>
    </row>
    <row r="182" spans="1:58" x14ac:dyDescent="0.25">
      <c r="A182" s="100">
        <f>'Input Volunteers'!A181</f>
        <v>0</v>
      </c>
      <c r="B182" s="104">
        <f t="shared" si="25"/>
        <v>0</v>
      </c>
      <c r="C182" s="105">
        <f t="shared" si="26"/>
        <v>0</v>
      </c>
      <c r="D182" s="106">
        <f t="shared" si="27"/>
        <v>0</v>
      </c>
      <c r="E182" s="106">
        <f t="shared" si="37"/>
        <v>0</v>
      </c>
      <c r="F182" s="146">
        <f t="shared" si="28"/>
        <v>0</v>
      </c>
      <c r="G182" s="148"/>
      <c r="H182" s="148"/>
      <c r="I182" s="147"/>
      <c r="J182" s="144">
        <f t="shared" si="29"/>
        <v>0</v>
      </c>
      <c r="K182" s="148"/>
      <c r="L182" s="148"/>
      <c r="M182" s="150"/>
      <c r="N182" s="146">
        <f t="shared" si="30"/>
        <v>0</v>
      </c>
      <c r="O182" s="148"/>
      <c r="P182" s="150"/>
      <c r="Q182" s="148"/>
      <c r="R182" s="146">
        <f t="shared" si="31"/>
        <v>0</v>
      </c>
      <c r="S182" s="150"/>
      <c r="T182" s="148"/>
      <c r="U182" s="148"/>
      <c r="V182" s="146">
        <f t="shared" si="32"/>
        <v>0</v>
      </c>
      <c r="W182" s="148"/>
      <c r="X182" s="148"/>
      <c r="Y182" s="150"/>
      <c r="Z182" s="146">
        <f t="shared" si="33"/>
        <v>0</v>
      </c>
      <c r="AA182" s="148"/>
      <c r="AB182" s="150"/>
      <c r="AC182" s="148"/>
      <c r="AD182" s="146">
        <f t="shared" si="34"/>
        <v>0</v>
      </c>
      <c r="AE182" s="148"/>
      <c r="AF182" s="148"/>
      <c r="AG182" s="150"/>
      <c r="AH182" s="180">
        <f t="shared" si="36"/>
        <v>0</v>
      </c>
      <c r="AI182" s="148"/>
      <c r="AJ182" s="148"/>
      <c r="AK182" s="150"/>
      <c r="AL182" s="148"/>
      <c r="AM182" s="148"/>
      <c r="AN182" s="384"/>
      <c r="AO182" s="385"/>
      <c r="AP182" s="385"/>
      <c r="AQ182" s="385"/>
      <c r="AR182" s="385"/>
      <c r="AS182" s="385"/>
      <c r="AT182" s="386"/>
      <c r="AU182" s="384"/>
      <c r="AV182" s="385"/>
      <c r="AW182" s="385"/>
      <c r="AX182" s="385"/>
      <c r="AY182" s="385"/>
      <c r="AZ182" s="385"/>
      <c r="BA182" s="385"/>
      <c r="BB182" s="385"/>
      <c r="BC182" s="385"/>
      <c r="BD182" s="385"/>
      <c r="BE182" s="385"/>
      <c r="BF182" s="386"/>
    </row>
    <row r="183" spans="1:58" x14ac:dyDescent="0.25">
      <c r="A183" s="100">
        <f>'Input Volunteers'!A182</f>
        <v>0</v>
      </c>
      <c r="B183" s="104">
        <f t="shared" si="25"/>
        <v>0</v>
      </c>
      <c r="C183" s="105">
        <f t="shared" si="26"/>
        <v>0</v>
      </c>
      <c r="D183" s="106">
        <f t="shared" si="27"/>
        <v>0</v>
      </c>
      <c r="E183" s="106">
        <f t="shared" si="37"/>
        <v>0</v>
      </c>
      <c r="F183" s="146">
        <f t="shared" si="28"/>
        <v>0</v>
      </c>
      <c r="G183" s="148"/>
      <c r="H183" s="148"/>
      <c r="I183" s="147"/>
      <c r="J183" s="144">
        <f t="shared" si="29"/>
        <v>0</v>
      </c>
      <c r="K183" s="148"/>
      <c r="L183" s="148"/>
      <c r="M183" s="150"/>
      <c r="N183" s="146">
        <f t="shared" si="30"/>
        <v>0</v>
      </c>
      <c r="O183" s="148"/>
      <c r="P183" s="150"/>
      <c r="Q183" s="148"/>
      <c r="R183" s="146">
        <f t="shared" si="31"/>
        <v>0</v>
      </c>
      <c r="S183" s="150"/>
      <c r="T183" s="148"/>
      <c r="U183" s="148"/>
      <c r="V183" s="146">
        <f t="shared" si="32"/>
        <v>0</v>
      </c>
      <c r="W183" s="148"/>
      <c r="X183" s="148"/>
      <c r="Y183" s="150"/>
      <c r="Z183" s="146">
        <f t="shared" si="33"/>
        <v>0</v>
      </c>
      <c r="AA183" s="148"/>
      <c r="AB183" s="150"/>
      <c r="AC183" s="148"/>
      <c r="AD183" s="146">
        <f t="shared" si="34"/>
        <v>0</v>
      </c>
      <c r="AE183" s="148"/>
      <c r="AF183" s="148"/>
      <c r="AG183" s="150"/>
      <c r="AH183" s="180">
        <f t="shared" si="36"/>
        <v>0</v>
      </c>
      <c r="AI183" s="148"/>
      <c r="AJ183" s="148"/>
      <c r="AK183" s="150"/>
      <c r="AL183" s="148"/>
      <c r="AM183" s="148"/>
      <c r="AN183" s="384"/>
      <c r="AO183" s="385"/>
      <c r="AP183" s="385"/>
      <c r="AQ183" s="385"/>
      <c r="AR183" s="385"/>
      <c r="AS183" s="385"/>
      <c r="AT183" s="386"/>
      <c r="AU183" s="384"/>
      <c r="AV183" s="385"/>
      <c r="AW183" s="385"/>
      <c r="AX183" s="385"/>
      <c r="AY183" s="385"/>
      <c r="AZ183" s="385"/>
      <c r="BA183" s="385"/>
      <c r="BB183" s="385"/>
      <c r="BC183" s="385"/>
      <c r="BD183" s="385"/>
      <c r="BE183" s="385"/>
      <c r="BF183" s="386"/>
    </row>
    <row r="184" spans="1:58" x14ac:dyDescent="0.25">
      <c r="A184" s="100">
        <f>'Input Volunteers'!A183</f>
        <v>0</v>
      </c>
      <c r="B184" s="104">
        <f t="shared" si="25"/>
        <v>0</v>
      </c>
      <c r="C184" s="105">
        <f t="shared" si="26"/>
        <v>0</v>
      </c>
      <c r="D184" s="106">
        <f t="shared" si="27"/>
        <v>0</v>
      </c>
      <c r="E184" s="106">
        <f t="shared" si="37"/>
        <v>0</v>
      </c>
      <c r="F184" s="146">
        <f t="shared" si="28"/>
        <v>0</v>
      </c>
      <c r="G184" s="148"/>
      <c r="H184" s="148"/>
      <c r="I184" s="147"/>
      <c r="J184" s="144">
        <f t="shared" si="29"/>
        <v>0</v>
      </c>
      <c r="K184" s="148"/>
      <c r="L184" s="148"/>
      <c r="M184" s="150"/>
      <c r="N184" s="146">
        <f t="shared" si="30"/>
        <v>0</v>
      </c>
      <c r="O184" s="148"/>
      <c r="P184" s="150"/>
      <c r="Q184" s="148"/>
      <c r="R184" s="146">
        <f t="shared" si="31"/>
        <v>0</v>
      </c>
      <c r="S184" s="150"/>
      <c r="T184" s="148"/>
      <c r="U184" s="148"/>
      <c r="V184" s="146">
        <f t="shared" si="32"/>
        <v>0</v>
      </c>
      <c r="W184" s="148"/>
      <c r="X184" s="148"/>
      <c r="Y184" s="150"/>
      <c r="Z184" s="146">
        <f t="shared" si="33"/>
        <v>0</v>
      </c>
      <c r="AA184" s="148"/>
      <c r="AB184" s="150"/>
      <c r="AC184" s="148"/>
      <c r="AD184" s="146">
        <f t="shared" si="34"/>
        <v>0</v>
      </c>
      <c r="AE184" s="148"/>
      <c r="AF184" s="148"/>
      <c r="AG184" s="150"/>
      <c r="AH184" s="180">
        <f t="shared" si="36"/>
        <v>0</v>
      </c>
      <c r="AI184" s="148"/>
      <c r="AJ184" s="148"/>
      <c r="AK184" s="150"/>
      <c r="AL184" s="148"/>
      <c r="AM184" s="148"/>
      <c r="AN184" s="384"/>
      <c r="AO184" s="385"/>
      <c r="AP184" s="385"/>
      <c r="AQ184" s="385"/>
      <c r="AR184" s="385"/>
      <c r="AS184" s="385"/>
      <c r="AT184" s="386"/>
      <c r="AU184" s="384"/>
      <c r="AV184" s="385"/>
      <c r="AW184" s="385"/>
      <c r="AX184" s="385"/>
      <c r="AY184" s="385"/>
      <c r="AZ184" s="385"/>
      <c r="BA184" s="385"/>
      <c r="BB184" s="385"/>
      <c r="BC184" s="385"/>
      <c r="BD184" s="385"/>
      <c r="BE184" s="385"/>
      <c r="BF184" s="386"/>
    </row>
    <row r="185" spans="1:58" x14ac:dyDescent="0.25">
      <c r="A185" s="100">
        <f>'Input Volunteers'!A184</f>
        <v>0</v>
      </c>
      <c r="B185" s="104">
        <f t="shared" si="25"/>
        <v>0</v>
      </c>
      <c r="C185" s="105">
        <f t="shared" si="26"/>
        <v>0</v>
      </c>
      <c r="D185" s="106">
        <f t="shared" si="27"/>
        <v>0</v>
      </c>
      <c r="E185" s="106">
        <f t="shared" si="37"/>
        <v>0</v>
      </c>
      <c r="F185" s="146">
        <f t="shared" si="28"/>
        <v>0</v>
      </c>
      <c r="G185" s="148"/>
      <c r="H185" s="148"/>
      <c r="I185" s="147"/>
      <c r="J185" s="144">
        <f t="shared" si="29"/>
        <v>0</v>
      </c>
      <c r="K185" s="148"/>
      <c r="L185" s="148"/>
      <c r="M185" s="150"/>
      <c r="N185" s="146">
        <f t="shared" si="30"/>
        <v>0</v>
      </c>
      <c r="O185" s="148"/>
      <c r="P185" s="150"/>
      <c r="Q185" s="148"/>
      <c r="R185" s="146">
        <f t="shared" si="31"/>
        <v>0</v>
      </c>
      <c r="S185" s="150"/>
      <c r="T185" s="148"/>
      <c r="U185" s="148"/>
      <c r="V185" s="146">
        <f t="shared" si="32"/>
        <v>0</v>
      </c>
      <c r="W185" s="148"/>
      <c r="X185" s="148"/>
      <c r="Y185" s="150"/>
      <c r="Z185" s="146">
        <f t="shared" si="33"/>
        <v>0</v>
      </c>
      <c r="AA185" s="148"/>
      <c r="AB185" s="150"/>
      <c r="AC185" s="148"/>
      <c r="AD185" s="146">
        <f t="shared" si="34"/>
        <v>0</v>
      </c>
      <c r="AE185" s="148"/>
      <c r="AF185" s="148"/>
      <c r="AG185" s="150"/>
      <c r="AH185" s="180">
        <f t="shared" si="36"/>
        <v>0</v>
      </c>
      <c r="AI185" s="148"/>
      <c r="AJ185" s="148"/>
      <c r="AK185" s="150"/>
      <c r="AL185" s="148"/>
      <c r="AM185" s="148"/>
      <c r="AN185" s="384"/>
      <c r="AO185" s="385"/>
      <c r="AP185" s="385"/>
      <c r="AQ185" s="385"/>
      <c r="AR185" s="385"/>
      <c r="AS185" s="385"/>
      <c r="AT185" s="386"/>
      <c r="AU185" s="384"/>
      <c r="AV185" s="385"/>
      <c r="AW185" s="385"/>
      <c r="AX185" s="385"/>
      <c r="AY185" s="385"/>
      <c r="AZ185" s="385"/>
      <c r="BA185" s="385"/>
      <c r="BB185" s="385"/>
      <c r="BC185" s="385"/>
      <c r="BD185" s="385"/>
      <c r="BE185" s="385"/>
      <c r="BF185" s="386"/>
    </row>
    <row r="186" spans="1:58" x14ac:dyDescent="0.25">
      <c r="A186" s="100">
        <f>'Input Volunteers'!A185</f>
        <v>0</v>
      </c>
      <c r="B186" s="104">
        <f t="shared" si="25"/>
        <v>0</v>
      </c>
      <c r="C186" s="105">
        <f t="shared" si="26"/>
        <v>0</v>
      </c>
      <c r="D186" s="106">
        <f t="shared" si="27"/>
        <v>0</v>
      </c>
      <c r="E186" s="106">
        <f t="shared" si="37"/>
        <v>0</v>
      </c>
      <c r="F186" s="146">
        <f t="shared" si="28"/>
        <v>0</v>
      </c>
      <c r="G186" s="148"/>
      <c r="H186" s="148"/>
      <c r="I186" s="147"/>
      <c r="J186" s="144">
        <f t="shared" si="29"/>
        <v>0</v>
      </c>
      <c r="K186" s="148"/>
      <c r="L186" s="148"/>
      <c r="M186" s="150"/>
      <c r="N186" s="146">
        <f t="shared" si="30"/>
        <v>0</v>
      </c>
      <c r="O186" s="148"/>
      <c r="P186" s="150"/>
      <c r="Q186" s="148"/>
      <c r="R186" s="146">
        <f t="shared" si="31"/>
        <v>0</v>
      </c>
      <c r="S186" s="150"/>
      <c r="T186" s="148"/>
      <c r="U186" s="148"/>
      <c r="V186" s="146">
        <f t="shared" si="32"/>
        <v>0</v>
      </c>
      <c r="W186" s="148"/>
      <c r="X186" s="148"/>
      <c r="Y186" s="150"/>
      <c r="Z186" s="146">
        <f t="shared" si="33"/>
        <v>0</v>
      </c>
      <c r="AA186" s="148"/>
      <c r="AB186" s="150"/>
      <c r="AC186" s="148"/>
      <c r="AD186" s="146">
        <f t="shared" si="34"/>
        <v>0</v>
      </c>
      <c r="AE186" s="148"/>
      <c r="AF186" s="148"/>
      <c r="AG186" s="150"/>
      <c r="AH186" s="180">
        <f t="shared" si="36"/>
        <v>0</v>
      </c>
      <c r="AI186" s="148"/>
      <c r="AJ186" s="148"/>
      <c r="AK186" s="150"/>
      <c r="AL186" s="148"/>
      <c r="AM186" s="148"/>
      <c r="AN186" s="384"/>
      <c r="AO186" s="385"/>
      <c r="AP186" s="385"/>
      <c r="AQ186" s="385"/>
      <c r="AR186" s="385"/>
      <c r="AS186" s="385"/>
      <c r="AT186" s="386"/>
      <c r="AU186" s="384"/>
      <c r="AV186" s="385"/>
      <c r="AW186" s="385"/>
      <c r="AX186" s="385"/>
      <c r="AY186" s="385"/>
      <c r="AZ186" s="385"/>
      <c r="BA186" s="385"/>
      <c r="BB186" s="385"/>
      <c r="BC186" s="385"/>
      <c r="BD186" s="385"/>
      <c r="BE186" s="385"/>
      <c r="BF186" s="386"/>
    </row>
    <row r="187" spans="1:58" x14ac:dyDescent="0.25">
      <c r="A187" s="100">
        <f>'Input Volunteers'!A186</f>
        <v>0</v>
      </c>
      <c r="B187" s="104">
        <f t="shared" si="25"/>
        <v>0</v>
      </c>
      <c r="C187" s="105">
        <f t="shared" si="26"/>
        <v>0</v>
      </c>
      <c r="D187" s="106">
        <f t="shared" si="27"/>
        <v>0</v>
      </c>
      <c r="E187" s="106">
        <f t="shared" si="37"/>
        <v>0</v>
      </c>
      <c r="F187" s="146">
        <f t="shared" si="28"/>
        <v>0</v>
      </c>
      <c r="G187" s="148"/>
      <c r="H187" s="148"/>
      <c r="I187" s="147"/>
      <c r="J187" s="144">
        <f t="shared" si="29"/>
        <v>0</v>
      </c>
      <c r="K187" s="148"/>
      <c r="L187" s="148"/>
      <c r="M187" s="150"/>
      <c r="N187" s="146">
        <f t="shared" si="30"/>
        <v>0</v>
      </c>
      <c r="O187" s="148"/>
      <c r="P187" s="150"/>
      <c r="Q187" s="148"/>
      <c r="R187" s="146">
        <f t="shared" si="31"/>
        <v>0</v>
      </c>
      <c r="S187" s="150"/>
      <c r="T187" s="148"/>
      <c r="U187" s="148"/>
      <c r="V187" s="146">
        <f t="shared" si="32"/>
        <v>0</v>
      </c>
      <c r="W187" s="148"/>
      <c r="X187" s="148"/>
      <c r="Y187" s="150"/>
      <c r="Z187" s="146">
        <f t="shared" si="33"/>
        <v>0</v>
      </c>
      <c r="AA187" s="148"/>
      <c r="AB187" s="150"/>
      <c r="AC187" s="148"/>
      <c r="AD187" s="146">
        <f t="shared" si="34"/>
        <v>0</v>
      </c>
      <c r="AE187" s="148"/>
      <c r="AF187" s="148"/>
      <c r="AG187" s="150"/>
      <c r="AH187" s="180">
        <f t="shared" si="36"/>
        <v>0</v>
      </c>
      <c r="AI187" s="148"/>
      <c r="AJ187" s="148"/>
      <c r="AK187" s="150"/>
      <c r="AL187" s="148"/>
      <c r="AM187" s="148"/>
      <c r="AN187" s="384"/>
      <c r="AO187" s="385"/>
      <c r="AP187" s="385"/>
      <c r="AQ187" s="385"/>
      <c r="AR187" s="385"/>
      <c r="AS187" s="385"/>
      <c r="AT187" s="386"/>
      <c r="AU187" s="384"/>
      <c r="AV187" s="385"/>
      <c r="AW187" s="385"/>
      <c r="AX187" s="385"/>
      <c r="AY187" s="385"/>
      <c r="AZ187" s="385"/>
      <c r="BA187" s="385"/>
      <c r="BB187" s="385"/>
      <c r="BC187" s="385"/>
      <c r="BD187" s="385"/>
      <c r="BE187" s="385"/>
      <c r="BF187" s="386"/>
    </row>
    <row r="188" spans="1:58" x14ac:dyDescent="0.25">
      <c r="A188" s="100">
        <f>'Input Volunteers'!A187</f>
        <v>0</v>
      </c>
      <c r="B188" s="104">
        <f t="shared" ref="B188:B251" si="38">C188+D188+E188</f>
        <v>0</v>
      </c>
      <c r="C188" s="105">
        <f t="shared" ref="C188:C251" si="39">G188+K188+O188+S188+W188+AA188+AE188</f>
        <v>0</v>
      </c>
      <c r="D188" s="106">
        <f t="shared" ref="D188:D251" si="40">H188+L188+P188+T188+X188+AB188+AF188</f>
        <v>0</v>
      </c>
      <c r="E188" s="106">
        <f t="shared" ref="E188:E221" si="41">I188+M188+Q188+U188+Y188+AC188+AG188</f>
        <v>0</v>
      </c>
      <c r="F188" s="146">
        <f t="shared" ref="F188:F251" si="42">G188+H188+I188</f>
        <v>0</v>
      </c>
      <c r="G188" s="148"/>
      <c r="H188" s="148"/>
      <c r="I188" s="147"/>
      <c r="J188" s="144">
        <f t="shared" ref="J188:J251" si="43">K188+L188+M188</f>
        <v>0</v>
      </c>
      <c r="K188" s="148"/>
      <c r="L188" s="148"/>
      <c r="M188" s="150"/>
      <c r="N188" s="146">
        <f t="shared" ref="N188:N251" si="44">O188+P188+Q188</f>
        <v>0</v>
      </c>
      <c r="O188" s="148"/>
      <c r="P188" s="150"/>
      <c r="Q188" s="148"/>
      <c r="R188" s="146">
        <f t="shared" ref="R188:R251" si="45">S188+T188+U188</f>
        <v>0</v>
      </c>
      <c r="S188" s="150"/>
      <c r="T188" s="148"/>
      <c r="U188" s="148"/>
      <c r="V188" s="146">
        <f t="shared" ref="V188:V251" si="46">W188+X188+Y188</f>
        <v>0</v>
      </c>
      <c r="W188" s="148"/>
      <c r="X188" s="148"/>
      <c r="Y188" s="150"/>
      <c r="Z188" s="146">
        <f t="shared" ref="Z188:Z251" si="47">AA188+AB188+AC188</f>
        <v>0</v>
      </c>
      <c r="AA188" s="148"/>
      <c r="AB188" s="150"/>
      <c r="AC188" s="148"/>
      <c r="AD188" s="146">
        <f t="shared" ref="AD188:AD251" si="48">AE188+AF188+AG188</f>
        <v>0</v>
      </c>
      <c r="AE188" s="148"/>
      <c r="AF188" s="148"/>
      <c r="AG188" s="150"/>
      <c r="AH188" s="180">
        <f t="shared" si="36"/>
        <v>0</v>
      </c>
      <c r="AI188" s="148"/>
      <c r="AJ188" s="148"/>
      <c r="AK188" s="150"/>
      <c r="AL188" s="148"/>
      <c r="AM188" s="148"/>
      <c r="AN188" s="384"/>
      <c r="AO188" s="385"/>
      <c r="AP188" s="385"/>
      <c r="AQ188" s="385"/>
      <c r="AR188" s="385"/>
      <c r="AS188" s="385"/>
      <c r="AT188" s="386"/>
      <c r="AU188" s="384"/>
      <c r="AV188" s="385"/>
      <c r="AW188" s="385"/>
      <c r="AX188" s="385"/>
      <c r="AY188" s="385"/>
      <c r="AZ188" s="385"/>
      <c r="BA188" s="385"/>
      <c r="BB188" s="385"/>
      <c r="BC188" s="385"/>
      <c r="BD188" s="385"/>
      <c r="BE188" s="385"/>
      <c r="BF188" s="386"/>
    </row>
    <row r="189" spans="1:58" x14ac:dyDescent="0.25">
      <c r="A189" s="100">
        <f>'Input Volunteers'!A188</f>
        <v>0</v>
      </c>
      <c r="B189" s="104">
        <f t="shared" si="38"/>
        <v>0</v>
      </c>
      <c r="C189" s="105">
        <f t="shared" si="39"/>
        <v>0</v>
      </c>
      <c r="D189" s="106">
        <f t="shared" si="40"/>
        <v>0</v>
      </c>
      <c r="E189" s="106">
        <f t="shared" si="41"/>
        <v>0</v>
      </c>
      <c r="F189" s="146">
        <f t="shared" si="42"/>
        <v>0</v>
      </c>
      <c r="G189" s="148"/>
      <c r="H189" s="148"/>
      <c r="I189" s="147"/>
      <c r="J189" s="144">
        <f t="shared" si="43"/>
        <v>0</v>
      </c>
      <c r="K189" s="148"/>
      <c r="L189" s="148"/>
      <c r="M189" s="150"/>
      <c r="N189" s="146">
        <f t="shared" si="44"/>
        <v>0</v>
      </c>
      <c r="O189" s="148"/>
      <c r="P189" s="150"/>
      <c r="Q189" s="148"/>
      <c r="R189" s="146">
        <f t="shared" si="45"/>
        <v>0</v>
      </c>
      <c r="S189" s="150"/>
      <c r="T189" s="148"/>
      <c r="U189" s="148"/>
      <c r="V189" s="146">
        <f t="shared" si="46"/>
        <v>0</v>
      </c>
      <c r="W189" s="148"/>
      <c r="X189" s="148"/>
      <c r="Y189" s="150"/>
      <c r="Z189" s="146">
        <f t="shared" si="47"/>
        <v>0</v>
      </c>
      <c r="AA189" s="148"/>
      <c r="AB189" s="150"/>
      <c r="AC189" s="148"/>
      <c r="AD189" s="146">
        <f t="shared" si="48"/>
        <v>0</v>
      </c>
      <c r="AE189" s="148"/>
      <c r="AF189" s="148"/>
      <c r="AG189" s="150"/>
      <c r="AH189" s="180">
        <f>AI189+AJ189+AK189+AL189+AM189</f>
        <v>0</v>
      </c>
      <c r="AI189" s="148"/>
      <c r="AJ189" s="148"/>
      <c r="AK189" s="150"/>
      <c r="AL189" s="148"/>
      <c r="AM189" s="148"/>
      <c r="AN189" s="384"/>
      <c r="AO189" s="385"/>
      <c r="AP189" s="385"/>
      <c r="AQ189" s="385"/>
      <c r="AR189" s="385"/>
      <c r="AS189" s="385"/>
      <c r="AT189" s="386"/>
      <c r="AU189" s="384"/>
      <c r="AV189" s="385"/>
      <c r="AW189" s="385"/>
      <c r="AX189" s="385"/>
      <c r="AY189" s="385"/>
      <c r="AZ189" s="385"/>
      <c r="BA189" s="385"/>
      <c r="BB189" s="385"/>
      <c r="BC189" s="385"/>
      <c r="BD189" s="385"/>
      <c r="BE189" s="385"/>
      <c r="BF189" s="386"/>
    </row>
    <row r="190" spans="1:58" x14ac:dyDescent="0.25">
      <c r="A190" s="100">
        <f>'Input Volunteers'!A189</f>
        <v>0</v>
      </c>
      <c r="B190" s="104">
        <f t="shared" si="38"/>
        <v>0</v>
      </c>
      <c r="C190" s="105">
        <f t="shared" si="39"/>
        <v>0</v>
      </c>
      <c r="D190" s="106">
        <f t="shared" si="40"/>
        <v>0</v>
      </c>
      <c r="E190" s="106">
        <f t="shared" si="41"/>
        <v>0</v>
      </c>
      <c r="F190" s="146">
        <f t="shared" si="42"/>
        <v>0</v>
      </c>
      <c r="G190" s="148"/>
      <c r="H190" s="148"/>
      <c r="I190" s="147"/>
      <c r="J190" s="144">
        <f t="shared" si="43"/>
        <v>0</v>
      </c>
      <c r="K190" s="148"/>
      <c r="L190" s="148"/>
      <c r="M190" s="150"/>
      <c r="N190" s="146">
        <f t="shared" si="44"/>
        <v>0</v>
      </c>
      <c r="O190" s="148"/>
      <c r="P190" s="150"/>
      <c r="Q190" s="148"/>
      <c r="R190" s="146">
        <f t="shared" si="45"/>
        <v>0</v>
      </c>
      <c r="S190" s="150"/>
      <c r="T190" s="148"/>
      <c r="U190" s="148"/>
      <c r="V190" s="146">
        <f t="shared" si="46"/>
        <v>0</v>
      </c>
      <c r="W190" s="148"/>
      <c r="X190" s="148"/>
      <c r="Y190" s="150"/>
      <c r="Z190" s="146">
        <f t="shared" si="47"/>
        <v>0</v>
      </c>
      <c r="AA190" s="148"/>
      <c r="AB190" s="150"/>
      <c r="AC190" s="148"/>
      <c r="AD190" s="146">
        <f t="shared" si="48"/>
        <v>0</v>
      </c>
      <c r="AE190" s="148"/>
      <c r="AF190" s="148"/>
      <c r="AG190" s="150"/>
      <c r="AH190" s="180"/>
      <c r="AI190" s="148"/>
      <c r="AJ190" s="148"/>
      <c r="AK190" s="150"/>
      <c r="AL190" s="148"/>
      <c r="AM190" s="148"/>
      <c r="AN190" s="384"/>
      <c r="AO190" s="385"/>
      <c r="AP190" s="385"/>
      <c r="AQ190" s="385"/>
      <c r="AR190" s="385"/>
      <c r="AS190" s="385"/>
      <c r="AT190" s="386"/>
      <c r="AU190" s="384"/>
      <c r="AV190" s="385"/>
      <c r="AW190" s="385"/>
      <c r="AX190" s="385"/>
      <c r="AY190" s="385"/>
      <c r="AZ190" s="385"/>
      <c r="BA190" s="385"/>
      <c r="BB190" s="385"/>
      <c r="BC190" s="385"/>
      <c r="BD190" s="385"/>
      <c r="BE190" s="385"/>
      <c r="BF190" s="386"/>
    </row>
    <row r="191" spans="1:58" x14ac:dyDescent="0.25">
      <c r="A191" s="100">
        <f>'Input Volunteers'!A190</f>
        <v>0</v>
      </c>
      <c r="B191" s="104">
        <f t="shared" si="38"/>
        <v>0</v>
      </c>
      <c r="C191" s="105">
        <f t="shared" si="39"/>
        <v>0</v>
      </c>
      <c r="D191" s="106">
        <f t="shared" si="40"/>
        <v>0</v>
      </c>
      <c r="E191" s="106">
        <f t="shared" si="41"/>
        <v>0</v>
      </c>
      <c r="F191" s="146">
        <f t="shared" si="42"/>
        <v>0</v>
      </c>
      <c r="G191" s="148"/>
      <c r="H191" s="148"/>
      <c r="I191" s="147"/>
      <c r="J191" s="144">
        <f t="shared" si="43"/>
        <v>0</v>
      </c>
      <c r="K191" s="148"/>
      <c r="L191" s="148"/>
      <c r="M191" s="150"/>
      <c r="N191" s="146">
        <f t="shared" si="44"/>
        <v>0</v>
      </c>
      <c r="O191" s="148"/>
      <c r="P191" s="150"/>
      <c r="Q191" s="148"/>
      <c r="R191" s="146">
        <f t="shared" si="45"/>
        <v>0</v>
      </c>
      <c r="S191" s="150"/>
      <c r="T191" s="148"/>
      <c r="U191" s="148"/>
      <c r="V191" s="146">
        <f t="shared" si="46"/>
        <v>0</v>
      </c>
      <c r="W191" s="148"/>
      <c r="X191" s="148"/>
      <c r="Y191" s="150"/>
      <c r="Z191" s="146">
        <f t="shared" si="47"/>
        <v>0</v>
      </c>
      <c r="AA191" s="148"/>
      <c r="AB191" s="150"/>
      <c r="AC191" s="148"/>
      <c r="AD191" s="146">
        <f t="shared" si="48"/>
        <v>0</v>
      </c>
      <c r="AE191" s="148"/>
      <c r="AF191" s="148"/>
      <c r="AG191" s="150"/>
      <c r="AH191" s="180"/>
      <c r="AI191" s="148"/>
      <c r="AJ191" s="148"/>
      <c r="AK191" s="150"/>
      <c r="AL191" s="148"/>
      <c r="AM191" s="148"/>
      <c r="AN191" s="384"/>
      <c r="AO191" s="385"/>
      <c r="AP191" s="385"/>
      <c r="AQ191" s="385"/>
      <c r="AR191" s="385"/>
      <c r="AS191" s="385"/>
      <c r="AT191" s="386"/>
      <c r="AU191" s="384"/>
      <c r="AV191" s="385"/>
      <c r="AW191" s="385"/>
      <c r="AX191" s="385"/>
      <c r="AY191" s="385"/>
      <c r="AZ191" s="385"/>
      <c r="BA191" s="385"/>
      <c r="BB191" s="385"/>
      <c r="BC191" s="385"/>
      <c r="BD191" s="385"/>
      <c r="BE191" s="385"/>
      <c r="BF191" s="386"/>
    </row>
    <row r="192" spans="1:58" x14ac:dyDescent="0.25">
      <c r="A192" s="100">
        <f>'Input Volunteers'!A191</f>
        <v>0</v>
      </c>
      <c r="B192" s="104">
        <f t="shared" si="38"/>
        <v>0</v>
      </c>
      <c r="C192" s="105">
        <f t="shared" si="39"/>
        <v>0</v>
      </c>
      <c r="D192" s="106">
        <f t="shared" si="40"/>
        <v>0</v>
      </c>
      <c r="E192" s="106">
        <f t="shared" si="41"/>
        <v>0</v>
      </c>
      <c r="F192" s="146">
        <f t="shared" si="42"/>
        <v>0</v>
      </c>
      <c r="G192" s="148"/>
      <c r="H192" s="148"/>
      <c r="I192" s="147"/>
      <c r="J192" s="144">
        <f t="shared" si="43"/>
        <v>0</v>
      </c>
      <c r="K192" s="148"/>
      <c r="L192" s="148"/>
      <c r="M192" s="150"/>
      <c r="N192" s="146">
        <f t="shared" si="44"/>
        <v>0</v>
      </c>
      <c r="O192" s="148"/>
      <c r="P192" s="150"/>
      <c r="Q192" s="148"/>
      <c r="R192" s="146">
        <f t="shared" si="45"/>
        <v>0</v>
      </c>
      <c r="S192" s="150"/>
      <c r="T192" s="148"/>
      <c r="U192" s="148"/>
      <c r="V192" s="146">
        <f t="shared" si="46"/>
        <v>0</v>
      </c>
      <c r="W192" s="148"/>
      <c r="X192" s="148"/>
      <c r="Y192" s="150"/>
      <c r="Z192" s="146">
        <f t="shared" si="47"/>
        <v>0</v>
      </c>
      <c r="AA192" s="148"/>
      <c r="AB192" s="150"/>
      <c r="AC192" s="148"/>
      <c r="AD192" s="146">
        <f t="shared" si="48"/>
        <v>0</v>
      </c>
      <c r="AE192" s="148"/>
      <c r="AF192" s="148"/>
      <c r="AG192" s="150"/>
      <c r="AH192" s="180"/>
      <c r="AI192" s="148"/>
      <c r="AJ192" s="148"/>
      <c r="AK192" s="150"/>
      <c r="AL192" s="148"/>
      <c r="AM192" s="148"/>
      <c r="AN192" s="384"/>
      <c r="AO192" s="385"/>
      <c r="AP192" s="385"/>
      <c r="AQ192" s="385"/>
      <c r="AR192" s="385"/>
      <c r="AS192" s="385"/>
      <c r="AT192" s="386"/>
      <c r="AU192" s="384"/>
      <c r="AV192" s="385"/>
      <c r="AW192" s="385"/>
      <c r="AX192" s="385"/>
      <c r="AY192" s="385"/>
      <c r="AZ192" s="385"/>
      <c r="BA192" s="385"/>
      <c r="BB192" s="385"/>
      <c r="BC192" s="385"/>
      <c r="BD192" s="385"/>
      <c r="BE192" s="385"/>
      <c r="BF192" s="386"/>
    </row>
    <row r="193" spans="1:58" x14ac:dyDescent="0.25">
      <c r="A193" s="100">
        <f>'Input Volunteers'!A192</f>
        <v>0</v>
      </c>
      <c r="B193" s="104">
        <f t="shared" si="38"/>
        <v>0</v>
      </c>
      <c r="C193" s="105">
        <f t="shared" si="39"/>
        <v>0</v>
      </c>
      <c r="D193" s="106">
        <f t="shared" si="40"/>
        <v>0</v>
      </c>
      <c r="E193" s="106">
        <f t="shared" si="41"/>
        <v>0</v>
      </c>
      <c r="F193" s="146">
        <f t="shared" si="42"/>
        <v>0</v>
      </c>
      <c r="G193" s="148"/>
      <c r="H193" s="148"/>
      <c r="I193" s="147"/>
      <c r="J193" s="144">
        <f t="shared" si="43"/>
        <v>0</v>
      </c>
      <c r="K193" s="148"/>
      <c r="L193" s="148"/>
      <c r="M193" s="150"/>
      <c r="N193" s="146">
        <f t="shared" si="44"/>
        <v>0</v>
      </c>
      <c r="O193" s="148"/>
      <c r="P193" s="150"/>
      <c r="Q193" s="148"/>
      <c r="R193" s="146">
        <f t="shared" si="45"/>
        <v>0</v>
      </c>
      <c r="S193" s="150"/>
      <c r="T193" s="148"/>
      <c r="U193" s="148"/>
      <c r="V193" s="146">
        <f t="shared" si="46"/>
        <v>0</v>
      </c>
      <c r="W193" s="148"/>
      <c r="X193" s="148"/>
      <c r="Y193" s="150"/>
      <c r="Z193" s="146">
        <f t="shared" si="47"/>
        <v>0</v>
      </c>
      <c r="AA193" s="148"/>
      <c r="AB193" s="150"/>
      <c r="AC193" s="148"/>
      <c r="AD193" s="146">
        <f t="shared" si="48"/>
        <v>0</v>
      </c>
      <c r="AE193" s="148"/>
      <c r="AF193" s="148"/>
      <c r="AG193" s="150"/>
      <c r="AH193" s="180"/>
      <c r="AI193" s="148"/>
      <c r="AJ193" s="148"/>
      <c r="AK193" s="150"/>
      <c r="AL193" s="148"/>
      <c r="AM193" s="148"/>
      <c r="AN193" s="384"/>
      <c r="AO193" s="385"/>
      <c r="AP193" s="385"/>
      <c r="AQ193" s="385"/>
      <c r="AR193" s="385"/>
      <c r="AS193" s="385"/>
      <c r="AT193" s="386"/>
      <c r="AU193" s="384"/>
      <c r="AV193" s="385"/>
      <c r="AW193" s="385"/>
      <c r="AX193" s="385"/>
      <c r="AY193" s="385"/>
      <c r="AZ193" s="385"/>
      <c r="BA193" s="385"/>
      <c r="BB193" s="385"/>
      <c r="BC193" s="385"/>
      <c r="BD193" s="385"/>
      <c r="BE193" s="385"/>
      <c r="BF193" s="386"/>
    </row>
    <row r="194" spans="1:58" x14ac:dyDescent="0.25">
      <c r="A194" s="100">
        <f>'Input Volunteers'!A193</f>
        <v>0</v>
      </c>
      <c r="B194" s="104">
        <f t="shared" si="38"/>
        <v>0</v>
      </c>
      <c r="C194" s="105">
        <f t="shared" si="39"/>
        <v>0</v>
      </c>
      <c r="D194" s="106">
        <f t="shared" si="40"/>
        <v>0</v>
      </c>
      <c r="E194" s="106">
        <f t="shared" si="41"/>
        <v>0</v>
      </c>
      <c r="F194" s="146">
        <f t="shared" si="42"/>
        <v>0</v>
      </c>
      <c r="G194" s="148"/>
      <c r="H194" s="148"/>
      <c r="I194" s="147"/>
      <c r="J194" s="144">
        <f t="shared" si="43"/>
        <v>0</v>
      </c>
      <c r="K194" s="148"/>
      <c r="L194" s="148"/>
      <c r="M194" s="150"/>
      <c r="N194" s="146">
        <f t="shared" si="44"/>
        <v>0</v>
      </c>
      <c r="O194" s="148"/>
      <c r="P194" s="150"/>
      <c r="Q194" s="148"/>
      <c r="R194" s="146">
        <f t="shared" si="45"/>
        <v>0</v>
      </c>
      <c r="S194" s="150"/>
      <c r="T194" s="148"/>
      <c r="U194" s="148"/>
      <c r="V194" s="146">
        <f t="shared" si="46"/>
        <v>0</v>
      </c>
      <c r="W194" s="148"/>
      <c r="X194" s="148"/>
      <c r="Y194" s="150"/>
      <c r="Z194" s="146">
        <f t="shared" si="47"/>
        <v>0</v>
      </c>
      <c r="AA194" s="148"/>
      <c r="AB194" s="150"/>
      <c r="AC194" s="148"/>
      <c r="AD194" s="146">
        <f t="shared" si="48"/>
        <v>0</v>
      </c>
      <c r="AE194" s="148"/>
      <c r="AF194" s="148"/>
      <c r="AG194" s="150"/>
      <c r="AH194" s="180"/>
      <c r="AI194" s="148"/>
      <c r="AJ194" s="148"/>
      <c r="AK194" s="150"/>
      <c r="AL194" s="148"/>
      <c r="AM194" s="148"/>
      <c r="AN194" s="384"/>
      <c r="AO194" s="385"/>
      <c r="AP194" s="385"/>
      <c r="AQ194" s="385"/>
      <c r="AR194" s="385"/>
      <c r="AS194" s="385"/>
      <c r="AT194" s="386"/>
      <c r="AU194" s="384"/>
      <c r="AV194" s="385"/>
      <c r="AW194" s="385"/>
      <c r="AX194" s="385"/>
      <c r="AY194" s="385"/>
      <c r="AZ194" s="385"/>
      <c r="BA194" s="385"/>
      <c r="BB194" s="385"/>
      <c r="BC194" s="385"/>
      <c r="BD194" s="385"/>
      <c r="BE194" s="385"/>
      <c r="BF194" s="386"/>
    </row>
    <row r="195" spans="1:58" x14ac:dyDescent="0.25">
      <c r="A195" s="100">
        <f>'Input Volunteers'!A194</f>
        <v>0</v>
      </c>
      <c r="B195" s="104">
        <f t="shared" si="38"/>
        <v>0</v>
      </c>
      <c r="C195" s="105">
        <f t="shared" si="39"/>
        <v>0</v>
      </c>
      <c r="D195" s="106">
        <f t="shared" si="40"/>
        <v>0</v>
      </c>
      <c r="E195" s="106">
        <f t="shared" si="41"/>
        <v>0</v>
      </c>
      <c r="F195" s="146">
        <f t="shared" si="42"/>
        <v>0</v>
      </c>
      <c r="G195" s="148"/>
      <c r="H195" s="148"/>
      <c r="I195" s="147"/>
      <c r="J195" s="144">
        <f t="shared" si="43"/>
        <v>0</v>
      </c>
      <c r="K195" s="148"/>
      <c r="L195" s="148"/>
      <c r="M195" s="150"/>
      <c r="N195" s="146">
        <f t="shared" si="44"/>
        <v>0</v>
      </c>
      <c r="O195" s="148"/>
      <c r="P195" s="150"/>
      <c r="Q195" s="148"/>
      <c r="R195" s="146">
        <f t="shared" si="45"/>
        <v>0</v>
      </c>
      <c r="S195" s="150"/>
      <c r="T195" s="148"/>
      <c r="U195" s="148"/>
      <c r="V195" s="146">
        <f t="shared" si="46"/>
        <v>0</v>
      </c>
      <c r="W195" s="148"/>
      <c r="X195" s="148"/>
      <c r="Y195" s="150"/>
      <c r="Z195" s="146">
        <f t="shared" si="47"/>
        <v>0</v>
      </c>
      <c r="AA195" s="148"/>
      <c r="AB195" s="150"/>
      <c r="AC195" s="148"/>
      <c r="AD195" s="146">
        <f t="shared" si="48"/>
        <v>0</v>
      </c>
      <c r="AE195" s="148"/>
      <c r="AF195" s="148"/>
      <c r="AG195" s="150"/>
      <c r="AH195" s="180"/>
      <c r="AI195" s="148"/>
      <c r="AJ195" s="148"/>
      <c r="AK195" s="150"/>
      <c r="AL195" s="148"/>
      <c r="AM195" s="148"/>
      <c r="AN195" s="384"/>
      <c r="AO195" s="385"/>
      <c r="AP195" s="385"/>
      <c r="AQ195" s="385"/>
      <c r="AR195" s="385"/>
      <c r="AS195" s="385"/>
      <c r="AT195" s="386"/>
      <c r="AU195" s="384"/>
      <c r="AV195" s="385"/>
      <c r="AW195" s="385"/>
      <c r="AX195" s="385"/>
      <c r="AY195" s="385"/>
      <c r="AZ195" s="385"/>
      <c r="BA195" s="385"/>
      <c r="BB195" s="385"/>
      <c r="BC195" s="385"/>
      <c r="BD195" s="385"/>
      <c r="BE195" s="385"/>
      <c r="BF195" s="386"/>
    </row>
    <row r="196" spans="1:58" x14ac:dyDescent="0.25">
      <c r="A196" s="100">
        <f>'Input Volunteers'!A195</f>
        <v>0</v>
      </c>
      <c r="B196" s="104">
        <f t="shared" si="38"/>
        <v>0</v>
      </c>
      <c r="C196" s="105">
        <f t="shared" si="39"/>
        <v>0</v>
      </c>
      <c r="D196" s="106">
        <f t="shared" si="40"/>
        <v>0</v>
      </c>
      <c r="E196" s="106">
        <f t="shared" si="41"/>
        <v>0</v>
      </c>
      <c r="F196" s="146">
        <f t="shared" si="42"/>
        <v>0</v>
      </c>
      <c r="G196" s="148"/>
      <c r="H196" s="148"/>
      <c r="I196" s="147"/>
      <c r="J196" s="144">
        <f t="shared" si="43"/>
        <v>0</v>
      </c>
      <c r="K196" s="148"/>
      <c r="L196" s="148"/>
      <c r="M196" s="150"/>
      <c r="N196" s="146">
        <f t="shared" si="44"/>
        <v>0</v>
      </c>
      <c r="O196" s="148"/>
      <c r="P196" s="150"/>
      <c r="Q196" s="148"/>
      <c r="R196" s="146">
        <f t="shared" si="45"/>
        <v>0</v>
      </c>
      <c r="S196" s="150"/>
      <c r="T196" s="148"/>
      <c r="U196" s="148"/>
      <c r="V196" s="146">
        <f t="shared" si="46"/>
        <v>0</v>
      </c>
      <c r="W196" s="148"/>
      <c r="X196" s="148"/>
      <c r="Y196" s="150"/>
      <c r="Z196" s="146">
        <f t="shared" si="47"/>
        <v>0</v>
      </c>
      <c r="AA196" s="148"/>
      <c r="AB196" s="150"/>
      <c r="AC196" s="148"/>
      <c r="AD196" s="146">
        <f t="shared" si="48"/>
        <v>0</v>
      </c>
      <c r="AE196" s="148"/>
      <c r="AF196" s="148"/>
      <c r="AG196" s="150"/>
      <c r="AH196" s="180"/>
      <c r="AI196" s="148"/>
      <c r="AJ196" s="148"/>
      <c r="AK196" s="150"/>
      <c r="AL196" s="148"/>
      <c r="AM196" s="148"/>
      <c r="AN196" s="384"/>
      <c r="AO196" s="385"/>
      <c r="AP196" s="385"/>
      <c r="AQ196" s="385"/>
      <c r="AR196" s="385"/>
      <c r="AS196" s="385"/>
      <c r="AT196" s="386"/>
      <c r="AU196" s="384"/>
      <c r="AV196" s="385"/>
      <c r="AW196" s="385"/>
      <c r="AX196" s="385"/>
      <c r="AY196" s="385"/>
      <c r="AZ196" s="385"/>
      <c r="BA196" s="385"/>
      <c r="BB196" s="385"/>
      <c r="BC196" s="385"/>
      <c r="BD196" s="385"/>
      <c r="BE196" s="385"/>
      <c r="BF196" s="386"/>
    </row>
    <row r="197" spans="1:58" x14ac:dyDescent="0.25">
      <c r="A197" s="100">
        <f>'Input Volunteers'!A196</f>
        <v>0</v>
      </c>
      <c r="B197" s="104">
        <f t="shared" si="38"/>
        <v>0</v>
      </c>
      <c r="C197" s="105">
        <f t="shared" si="39"/>
        <v>0</v>
      </c>
      <c r="D197" s="106">
        <f t="shared" si="40"/>
        <v>0</v>
      </c>
      <c r="E197" s="106">
        <f t="shared" si="41"/>
        <v>0</v>
      </c>
      <c r="F197" s="146">
        <f t="shared" si="42"/>
        <v>0</v>
      </c>
      <c r="G197" s="148"/>
      <c r="H197" s="148"/>
      <c r="I197" s="147"/>
      <c r="J197" s="144">
        <f t="shared" si="43"/>
        <v>0</v>
      </c>
      <c r="K197" s="148"/>
      <c r="L197" s="148"/>
      <c r="M197" s="150"/>
      <c r="N197" s="146">
        <f t="shared" si="44"/>
        <v>0</v>
      </c>
      <c r="O197" s="148"/>
      <c r="P197" s="150"/>
      <c r="Q197" s="148"/>
      <c r="R197" s="146">
        <f t="shared" si="45"/>
        <v>0</v>
      </c>
      <c r="S197" s="150"/>
      <c r="T197" s="148"/>
      <c r="U197" s="148"/>
      <c r="V197" s="146">
        <f t="shared" si="46"/>
        <v>0</v>
      </c>
      <c r="W197" s="148"/>
      <c r="X197" s="148"/>
      <c r="Y197" s="150"/>
      <c r="Z197" s="146">
        <f t="shared" si="47"/>
        <v>0</v>
      </c>
      <c r="AA197" s="148"/>
      <c r="AB197" s="150"/>
      <c r="AC197" s="148"/>
      <c r="AD197" s="146">
        <f t="shared" si="48"/>
        <v>0</v>
      </c>
      <c r="AE197" s="148"/>
      <c r="AF197" s="148"/>
      <c r="AG197" s="150"/>
      <c r="AH197" s="180"/>
      <c r="AI197" s="148"/>
      <c r="AJ197" s="148"/>
      <c r="AK197" s="150"/>
      <c r="AL197" s="148"/>
      <c r="AM197" s="148"/>
      <c r="AN197" s="384"/>
      <c r="AO197" s="385"/>
      <c r="AP197" s="385"/>
      <c r="AQ197" s="385"/>
      <c r="AR197" s="385"/>
      <c r="AS197" s="385"/>
      <c r="AT197" s="386"/>
      <c r="AU197" s="384"/>
      <c r="AV197" s="385"/>
      <c r="AW197" s="385"/>
      <c r="AX197" s="385"/>
      <c r="AY197" s="385"/>
      <c r="AZ197" s="385"/>
      <c r="BA197" s="385"/>
      <c r="BB197" s="385"/>
      <c r="BC197" s="385"/>
      <c r="BD197" s="385"/>
      <c r="BE197" s="385"/>
      <c r="BF197" s="386"/>
    </row>
    <row r="198" spans="1:58" x14ac:dyDescent="0.25">
      <c r="A198" s="100">
        <f>'Input Volunteers'!A197</f>
        <v>0</v>
      </c>
      <c r="B198" s="104">
        <f t="shared" si="38"/>
        <v>0</v>
      </c>
      <c r="C198" s="105">
        <f t="shared" si="39"/>
        <v>0</v>
      </c>
      <c r="D198" s="106">
        <f t="shared" si="40"/>
        <v>0</v>
      </c>
      <c r="E198" s="106">
        <f t="shared" si="41"/>
        <v>0</v>
      </c>
      <c r="F198" s="146">
        <f t="shared" si="42"/>
        <v>0</v>
      </c>
      <c r="G198" s="148"/>
      <c r="H198" s="148"/>
      <c r="I198" s="147"/>
      <c r="J198" s="144">
        <f t="shared" si="43"/>
        <v>0</v>
      </c>
      <c r="K198" s="148"/>
      <c r="L198" s="148"/>
      <c r="M198" s="150"/>
      <c r="N198" s="146">
        <f t="shared" si="44"/>
        <v>0</v>
      </c>
      <c r="O198" s="148"/>
      <c r="P198" s="150"/>
      <c r="Q198" s="148"/>
      <c r="R198" s="146">
        <f t="shared" si="45"/>
        <v>0</v>
      </c>
      <c r="S198" s="150"/>
      <c r="T198" s="148"/>
      <c r="U198" s="148"/>
      <c r="V198" s="146">
        <f t="shared" si="46"/>
        <v>0</v>
      </c>
      <c r="W198" s="148"/>
      <c r="X198" s="148"/>
      <c r="Y198" s="150"/>
      <c r="Z198" s="146">
        <f t="shared" si="47"/>
        <v>0</v>
      </c>
      <c r="AA198" s="148"/>
      <c r="AB198" s="150"/>
      <c r="AC198" s="148"/>
      <c r="AD198" s="146">
        <f t="shared" si="48"/>
        <v>0</v>
      </c>
      <c r="AE198" s="148"/>
      <c r="AF198" s="148"/>
      <c r="AG198" s="150"/>
      <c r="AH198" s="180"/>
      <c r="AI198" s="148"/>
      <c r="AJ198" s="148"/>
      <c r="AK198" s="150"/>
      <c r="AL198" s="148"/>
      <c r="AM198" s="148"/>
      <c r="AN198" s="384"/>
      <c r="AO198" s="385"/>
      <c r="AP198" s="385"/>
      <c r="AQ198" s="385"/>
      <c r="AR198" s="385"/>
      <c r="AS198" s="385"/>
      <c r="AT198" s="386"/>
      <c r="AU198" s="384"/>
      <c r="AV198" s="385"/>
      <c r="AW198" s="385"/>
      <c r="AX198" s="385"/>
      <c r="AY198" s="385"/>
      <c r="AZ198" s="385"/>
      <c r="BA198" s="385"/>
      <c r="BB198" s="385"/>
      <c r="BC198" s="385"/>
      <c r="BD198" s="385"/>
      <c r="BE198" s="385"/>
      <c r="BF198" s="386"/>
    </row>
    <row r="199" spans="1:58" x14ac:dyDescent="0.25">
      <c r="A199" s="100">
        <f>'Input Volunteers'!A198</f>
        <v>0</v>
      </c>
      <c r="B199" s="104">
        <f t="shared" si="38"/>
        <v>0</v>
      </c>
      <c r="C199" s="105">
        <f t="shared" si="39"/>
        <v>0</v>
      </c>
      <c r="D199" s="106">
        <f t="shared" si="40"/>
        <v>0</v>
      </c>
      <c r="E199" s="106">
        <f t="shared" si="41"/>
        <v>0</v>
      </c>
      <c r="F199" s="146">
        <f t="shared" si="42"/>
        <v>0</v>
      </c>
      <c r="G199" s="148"/>
      <c r="H199" s="148"/>
      <c r="I199" s="147"/>
      <c r="J199" s="144">
        <f t="shared" si="43"/>
        <v>0</v>
      </c>
      <c r="K199" s="148"/>
      <c r="L199" s="148"/>
      <c r="M199" s="150"/>
      <c r="N199" s="146">
        <f t="shared" si="44"/>
        <v>0</v>
      </c>
      <c r="O199" s="148"/>
      <c r="P199" s="150"/>
      <c r="Q199" s="148"/>
      <c r="R199" s="146">
        <f t="shared" si="45"/>
        <v>0</v>
      </c>
      <c r="S199" s="150"/>
      <c r="T199" s="148"/>
      <c r="U199" s="148"/>
      <c r="V199" s="146">
        <f t="shared" si="46"/>
        <v>0</v>
      </c>
      <c r="W199" s="148"/>
      <c r="X199" s="148"/>
      <c r="Y199" s="150"/>
      <c r="Z199" s="146">
        <f t="shared" si="47"/>
        <v>0</v>
      </c>
      <c r="AA199" s="148"/>
      <c r="AB199" s="150"/>
      <c r="AC199" s="148"/>
      <c r="AD199" s="146">
        <f t="shared" si="48"/>
        <v>0</v>
      </c>
      <c r="AE199" s="148"/>
      <c r="AF199" s="148"/>
      <c r="AG199" s="150"/>
      <c r="AH199" s="180"/>
      <c r="AI199" s="148"/>
      <c r="AJ199" s="148"/>
      <c r="AK199" s="150"/>
      <c r="AL199" s="148"/>
      <c r="AM199" s="148"/>
      <c r="AN199" s="384"/>
      <c r="AO199" s="385"/>
      <c r="AP199" s="385"/>
      <c r="AQ199" s="385"/>
      <c r="AR199" s="385"/>
      <c r="AS199" s="385"/>
      <c r="AT199" s="386"/>
      <c r="AU199" s="384"/>
      <c r="AV199" s="385"/>
      <c r="AW199" s="385"/>
      <c r="AX199" s="385"/>
      <c r="AY199" s="385"/>
      <c r="AZ199" s="385"/>
      <c r="BA199" s="385"/>
      <c r="BB199" s="385"/>
      <c r="BC199" s="385"/>
      <c r="BD199" s="385"/>
      <c r="BE199" s="385"/>
      <c r="BF199" s="386"/>
    </row>
    <row r="200" spans="1:58" x14ac:dyDescent="0.25">
      <c r="A200" s="100">
        <f>'Input Volunteers'!A199</f>
        <v>0</v>
      </c>
      <c r="B200" s="104">
        <f t="shared" si="38"/>
        <v>0</v>
      </c>
      <c r="C200" s="105">
        <f t="shared" si="39"/>
        <v>0</v>
      </c>
      <c r="D200" s="106">
        <f t="shared" si="40"/>
        <v>0</v>
      </c>
      <c r="E200" s="106">
        <f t="shared" si="41"/>
        <v>0</v>
      </c>
      <c r="F200" s="146">
        <f t="shared" si="42"/>
        <v>0</v>
      </c>
      <c r="G200" s="148"/>
      <c r="H200" s="148"/>
      <c r="I200" s="147"/>
      <c r="J200" s="144">
        <f t="shared" si="43"/>
        <v>0</v>
      </c>
      <c r="K200" s="148"/>
      <c r="L200" s="148"/>
      <c r="M200" s="150"/>
      <c r="N200" s="146">
        <f t="shared" si="44"/>
        <v>0</v>
      </c>
      <c r="O200" s="148"/>
      <c r="P200" s="150"/>
      <c r="Q200" s="148"/>
      <c r="R200" s="146">
        <f t="shared" si="45"/>
        <v>0</v>
      </c>
      <c r="S200" s="150"/>
      <c r="T200" s="148"/>
      <c r="U200" s="148"/>
      <c r="V200" s="146">
        <f t="shared" si="46"/>
        <v>0</v>
      </c>
      <c r="W200" s="148"/>
      <c r="X200" s="148"/>
      <c r="Y200" s="150"/>
      <c r="Z200" s="146">
        <f t="shared" si="47"/>
        <v>0</v>
      </c>
      <c r="AA200" s="148"/>
      <c r="AB200" s="150"/>
      <c r="AC200" s="148"/>
      <c r="AD200" s="146">
        <f t="shared" si="48"/>
        <v>0</v>
      </c>
      <c r="AE200" s="148"/>
      <c r="AF200" s="148"/>
      <c r="AG200" s="150"/>
      <c r="AH200" s="180"/>
      <c r="AI200" s="148"/>
      <c r="AJ200" s="148"/>
      <c r="AK200" s="150"/>
      <c r="AL200" s="148"/>
      <c r="AM200" s="148"/>
      <c r="AN200" s="384"/>
      <c r="AO200" s="385"/>
      <c r="AP200" s="385"/>
      <c r="AQ200" s="385"/>
      <c r="AR200" s="385"/>
      <c r="AS200" s="385"/>
      <c r="AT200" s="386"/>
      <c r="AU200" s="384"/>
      <c r="AV200" s="385"/>
      <c r="AW200" s="385"/>
      <c r="AX200" s="385"/>
      <c r="AY200" s="385"/>
      <c r="AZ200" s="385"/>
      <c r="BA200" s="385"/>
      <c r="BB200" s="385"/>
      <c r="BC200" s="385"/>
      <c r="BD200" s="385"/>
      <c r="BE200" s="385"/>
      <c r="BF200" s="386"/>
    </row>
    <row r="201" spans="1:58" x14ac:dyDescent="0.25">
      <c r="A201" s="100">
        <f>'Input Volunteers'!A200</f>
        <v>0</v>
      </c>
      <c r="B201" s="104">
        <f t="shared" si="38"/>
        <v>0</v>
      </c>
      <c r="C201" s="105">
        <f t="shared" si="39"/>
        <v>0</v>
      </c>
      <c r="D201" s="106">
        <f t="shared" si="40"/>
        <v>0</v>
      </c>
      <c r="E201" s="106">
        <f t="shared" si="41"/>
        <v>0</v>
      </c>
      <c r="F201" s="146">
        <f t="shared" si="42"/>
        <v>0</v>
      </c>
      <c r="G201" s="148"/>
      <c r="H201" s="148"/>
      <c r="I201" s="147"/>
      <c r="J201" s="144">
        <f t="shared" si="43"/>
        <v>0</v>
      </c>
      <c r="K201" s="148"/>
      <c r="L201" s="148"/>
      <c r="M201" s="150"/>
      <c r="N201" s="146">
        <f t="shared" si="44"/>
        <v>0</v>
      </c>
      <c r="O201" s="148"/>
      <c r="P201" s="150"/>
      <c r="Q201" s="148"/>
      <c r="R201" s="146">
        <f t="shared" si="45"/>
        <v>0</v>
      </c>
      <c r="S201" s="150"/>
      <c r="T201" s="148"/>
      <c r="U201" s="148"/>
      <c r="V201" s="146">
        <f t="shared" si="46"/>
        <v>0</v>
      </c>
      <c r="W201" s="148"/>
      <c r="X201" s="148"/>
      <c r="Y201" s="150"/>
      <c r="Z201" s="146">
        <f t="shared" si="47"/>
        <v>0</v>
      </c>
      <c r="AA201" s="148"/>
      <c r="AB201" s="150"/>
      <c r="AC201" s="148"/>
      <c r="AD201" s="146">
        <f t="shared" si="48"/>
        <v>0</v>
      </c>
      <c r="AE201" s="148"/>
      <c r="AF201" s="148"/>
      <c r="AG201" s="150"/>
      <c r="AH201" s="180"/>
      <c r="AI201" s="148"/>
      <c r="AJ201" s="148"/>
      <c r="AK201" s="150"/>
      <c r="AL201" s="148"/>
      <c r="AM201" s="148"/>
      <c r="AN201" s="384"/>
      <c r="AO201" s="385"/>
      <c r="AP201" s="385"/>
      <c r="AQ201" s="385"/>
      <c r="AR201" s="385"/>
      <c r="AS201" s="385"/>
      <c r="AT201" s="386"/>
      <c r="AU201" s="384"/>
      <c r="AV201" s="385"/>
      <c r="AW201" s="385"/>
      <c r="AX201" s="385"/>
      <c r="AY201" s="385"/>
      <c r="AZ201" s="385"/>
      <c r="BA201" s="385"/>
      <c r="BB201" s="385"/>
      <c r="BC201" s="385"/>
      <c r="BD201" s="385"/>
      <c r="BE201" s="385"/>
      <c r="BF201" s="386"/>
    </row>
    <row r="202" spans="1:58" x14ac:dyDescent="0.25">
      <c r="A202" s="100">
        <f>'Input Volunteers'!A201</f>
        <v>0</v>
      </c>
      <c r="B202" s="104">
        <f t="shared" si="38"/>
        <v>0</v>
      </c>
      <c r="C202" s="105">
        <f t="shared" si="39"/>
        <v>0</v>
      </c>
      <c r="D202" s="106">
        <f t="shared" si="40"/>
        <v>0</v>
      </c>
      <c r="E202" s="106">
        <f t="shared" si="41"/>
        <v>0</v>
      </c>
      <c r="F202" s="146">
        <f t="shared" si="42"/>
        <v>0</v>
      </c>
      <c r="G202" s="148"/>
      <c r="H202" s="148"/>
      <c r="I202" s="147"/>
      <c r="J202" s="144">
        <f t="shared" si="43"/>
        <v>0</v>
      </c>
      <c r="K202" s="148"/>
      <c r="L202" s="148"/>
      <c r="M202" s="150"/>
      <c r="N202" s="146">
        <f t="shared" si="44"/>
        <v>0</v>
      </c>
      <c r="O202" s="148"/>
      <c r="P202" s="150"/>
      <c r="Q202" s="148"/>
      <c r="R202" s="146">
        <f t="shared" si="45"/>
        <v>0</v>
      </c>
      <c r="S202" s="150"/>
      <c r="T202" s="148"/>
      <c r="U202" s="148"/>
      <c r="V202" s="146">
        <f t="shared" si="46"/>
        <v>0</v>
      </c>
      <c r="W202" s="148"/>
      <c r="X202" s="148"/>
      <c r="Y202" s="150"/>
      <c r="Z202" s="146">
        <f t="shared" si="47"/>
        <v>0</v>
      </c>
      <c r="AA202" s="148"/>
      <c r="AB202" s="150"/>
      <c r="AC202" s="148"/>
      <c r="AD202" s="146">
        <f t="shared" si="48"/>
        <v>0</v>
      </c>
      <c r="AE202" s="148"/>
      <c r="AF202" s="148"/>
      <c r="AG202" s="150"/>
      <c r="AH202" s="180"/>
      <c r="AI202" s="148"/>
      <c r="AJ202" s="148"/>
      <c r="AK202" s="150"/>
      <c r="AL202" s="148"/>
      <c r="AM202" s="148"/>
      <c r="AN202" s="384"/>
      <c r="AO202" s="385"/>
      <c r="AP202" s="385"/>
      <c r="AQ202" s="385"/>
      <c r="AR202" s="385"/>
      <c r="AS202" s="385"/>
      <c r="AT202" s="386"/>
      <c r="AU202" s="384"/>
      <c r="AV202" s="385"/>
      <c r="AW202" s="385"/>
      <c r="AX202" s="385"/>
      <c r="AY202" s="385"/>
      <c r="AZ202" s="385"/>
      <c r="BA202" s="385"/>
      <c r="BB202" s="385"/>
      <c r="BC202" s="385"/>
      <c r="BD202" s="385"/>
      <c r="BE202" s="385"/>
      <c r="BF202" s="386"/>
    </row>
    <row r="203" spans="1:58" x14ac:dyDescent="0.25">
      <c r="A203" s="100">
        <f>'Input Volunteers'!A202</f>
        <v>0</v>
      </c>
      <c r="B203" s="104">
        <f t="shared" si="38"/>
        <v>0</v>
      </c>
      <c r="C203" s="105">
        <f t="shared" si="39"/>
        <v>0</v>
      </c>
      <c r="D203" s="106">
        <f t="shared" si="40"/>
        <v>0</v>
      </c>
      <c r="E203" s="106">
        <f t="shared" si="41"/>
        <v>0</v>
      </c>
      <c r="F203" s="146">
        <f t="shared" si="42"/>
        <v>0</v>
      </c>
      <c r="G203" s="148"/>
      <c r="H203" s="148"/>
      <c r="I203" s="147"/>
      <c r="J203" s="144">
        <f t="shared" si="43"/>
        <v>0</v>
      </c>
      <c r="K203" s="148"/>
      <c r="L203" s="148"/>
      <c r="M203" s="150"/>
      <c r="N203" s="146">
        <f t="shared" si="44"/>
        <v>0</v>
      </c>
      <c r="O203" s="148"/>
      <c r="P203" s="150"/>
      <c r="Q203" s="148"/>
      <c r="R203" s="146">
        <f t="shared" si="45"/>
        <v>0</v>
      </c>
      <c r="S203" s="150"/>
      <c r="T203" s="148"/>
      <c r="U203" s="148"/>
      <c r="V203" s="146">
        <f t="shared" si="46"/>
        <v>0</v>
      </c>
      <c r="W203" s="148"/>
      <c r="X203" s="148"/>
      <c r="Y203" s="150"/>
      <c r="Z203" s="146">
        <f t="shared" si="47"/>
        <v>0</v>
      </c>
      <c r="AA203" s="148"/>
      <c r="AB203" s="150"/>
      <c r="AC203" s="148"/>
      <c r="AD203" s="146">
        <f t="shared" si="48"/>
        <v>0</v>
      </c>
      <c r="AE203" s="148"/>
      <c r="AF203" s="148"/>
      <c r="AG203" s="150"/>
      <c r="AH203" s="180"/>
      <c r="AI203" s="148"/>
      <c r="AJ203" s="148"/>
      <c r="AK203" s="150"/>
      <c r="AL203" s="148"/>
      <c r="AM203" s="148"/>
      <c r="AN203" s="384"/>
      <c r="AO203" s="385"/>
      <c r="AP203" s="385"/>
      <c r="AQ203" s="385"/>
      <c r="AR203" s="385"/>
      <c r="AS203" s="385"/>
      <c r="AT203" s="386"/>
      <c r="AU203" s="384"/>
      <c r="AV203" s="385"/>
      <c r="AW203" s="385"/>
      <c r="AX203" s="385"/>
      <c r="AY203" s="385"/>
      <c r="AZ203" s="385"/>
      <c r="BA203" s="385"/>
      <c r="BB203" s="385"/>
      <c r="BC203" s="385"/>
      <c r="BD203" s="385"/>
      <c r="BE203" s="385"/>
      <c r="BF203" s="386"/>
    </row>
    <row r="204" spans="1:58" x14ac:dyDescent="0.25">
      <c r="A204" s="100">
        <f>'Input Volunteers'!A203</f>
        <v>0</v>
      </c>
      <c r="B204" s="104">
        <f t="shared" si="38"/>
        <v>0</v>
      </c>
      <c r="C204" s="105">
        <f t="shared" si="39"/>
        <v>0</v>
      </c>
      <c r="D204" s="106">
        <f t="shared" si="40"/>
        <v>0</v>
      </c>
      <c r="E204" s="106">
        <f t="shared" si="41"/>
        <v>0</v>
      </c>
      <c r="F204" s="146">
        <f t="shared" si="42"/>
        <v>0</v>
      </c>
      <c r="G204" s="148"/>
      <c r="H204" s="148"/>
      <c r="I204" s="147"/>
      <c r="J204" s="144">
        <f t="shared" si="43"/>
        <v>0</v>
      </c>
      <c r="K204" s="148"/>
      <c r="L204" s="148"/>
      <c r="M204" s="150"/>
      <c r="N204" s="146">
        <f t="shared" si="44"/>
        <v>0</v>
      </c>
      <c r="O204" s="148"/>
      <c r="P204" s="150"/>
      <c r="Q204" s="148"/>
      <c r="R204" s="146">
        <f t="shared" si="45"/>
        <v>0</v>
      </c>
      <c r="S204" s="150"/>
      <c r="T204" s="148"/>
      <c r="U204" s="148"/>
      <c r="V204" s="146">
        <f t="shared" si="46"/>
        <v>0</v>
      </c>
      <c r="W204" s="148"/>
      <c r="X204" s="148"/>
      <c r="Y204" s="150"/>
      <c r="Z204" s="146">
        <f t="shared" si="47"/>
        <v>0</v>
      </c>
      <c r="AA204" s="148"/>
      <c r="AB204" s="150"/>
      <c r="AC204" s="148"/>
      <c r="AD204" s="146">
        <f t="shared" si="48"/>
        <v>0</v>
      </c>
      <c r="AE204" s="148"/>
      <c r="AF204" s="148"/>
      <c r="AG204" s="150"/>
      <c r="AH204" s="180"/>
      <c r="AI204" s="148"/>
      <c r="AJ204" s="148"/>
      <c r="AK204" s="150"/>
      <c r="AL204" s="148"/>
      <c r="AM204" s="148"/>
      <c r="AN204" s="384"/>
      <c r="AO204" s="385"/>
      <c r="AP204" s="385"/>
      <c r="AQ204" s="385"/>
      <c r="AR204" s="385"/>
      <c r="AS204" s="385"/>
      <c r="AT204" s="386"/>
      <c r="AU204" s="384"/>
      <c r="AV204" s="385"/>
      <c r="AW204" s="385"/>
      <c r="AX204" s="385"/>
      <c r="AY204" s="385"/>
      <c r="AZ204" s="385"/>
      <c r="BA204" s="385"/>
      <c r="BB204" s="385"/>
      <c r="BC204" s="385"/>
      <c r="BD204" s="385"/>
      <c r="BE204" s="385"/>
      <c r="BF204" s="386"/>
    </row>
    <row r="205" spans="1:58" x14ac:dyDescent="0.25">
      <c r="A205" s="100">
        <f>'Input Volunteers'!A204</f>
        <v>0</v>
      </c>
      <c r="B205" s="104">
        <f t="shared" si="38"/>
        <v>0</v>
      </c>
      <c r="C205" s="105">
        <f t="shared" si="39"/>
        <v>0</v>
      </c>
      <c r="D205" s="106">
        <f t="shared" si="40"/>
        <v>0</v>
      </c>
      <c r="E205" s="106">
        <f t="shared" si="41"/>
        <v>0</v>
      </c>
      <c r="F205" s="146">
        <f t="shared" si="42"/>
        <v>0</v>
      </c>
      <c r="G205" s="148"/>
      <c r="H205" s="148"/>
      <c r="I205" s="147"/>
      <c r="J205" s="144">
        <f t="shared" si="43"/>
        <v>0</v>
      </c>
      <c r="K205" s="148"/>
      <c r="L205" s="148"/>
      <c r="M205" s="150"/>
      <c r="N205" s="146">
        <f t="shared" si="44"/>
        <v>0</v>
      </c>
      <c r="O205" s="148"/>
      <c r="P205" s="150"/>
      <c r="Q205" s="148"/>
      <c r="R205" s="146">
        <f t="shared" si="45"/>
        <v>0</v>
      </c>
      <c r="S205" s="150"/>
      <c r="T205" s="148"/>
      <c r="U205" s="148"/>
      <c r="V205" s="146">
        <f t="shared" si="46"/>
        <v>0</v>
      </c>
      <c r="W205" s="148"/>
      <c r="X205" s="148"/>
      <c r="Y205" s="150"/>
      <c r="Z205" s="146">
        <f t="shared" si="47"/>
        <v>0</v>
      </c>
      <c r="AA205" s="148"/>
      <c r="AB205" s="150"/>
      <c r="AC205" s="148"/>
      <c r="AD205" s="146">
        <f t="shared" si="48"/>
        <v>0</v>
      </c>
      <c r="AE205" s="148"/>
      <c r="AF205" s="148"/>
      <c r="AG205" s="150"/>
      <c r="AH205" s="180"/>
      <c r="AI205" s="148"/>
      <c r="AJ205" s="148"/>
      <c r="AK205" s="150"/>
      <c r="AL205" s="148"/>
      <c r="AM205" s="148"/>
      <c r="AN205" s="384"/>
      <c r="AO205" s="385"/>
      <c r="AP205" s="385"/>
      <c r="AQ205" s="385"/>
      <c r="AR205" s="385"/>
      <c r="AS205" s="385"/>
      <c r="AT205" s="386"/>
      <c r="AU205" s="384"/>
      <c r="AV205" s="385"/>
      <c r="AW205" s="385"/>
      <c r="AX205" s="385"/>
      <c r="AY205" s="385"/>
      <c r="AZ205" s="385"/>
      <c r="BA205" s="385"/>
      <c r="BB205" s="385"/>
      <c r="BC205" s="385"/>
      <c r="BD205" s="385"/>
      <c r="BE205" s="385"/>
      <c r="BF205" s="386"/>
    </row>
    <row r="206" spans="1:58" x14ac:dyDescent="0.25">
      <c r="A206" s="100">
        <f>'Input Volunteers'!A205</f>
        <v>0</v>
      </c>
      <c r="B206" s="104">
        <f t="shared" si="38"/>
        <v>0</v>
      </c>
      <c r="C206" s="105">
        <f t="shared" si="39"/>
        <v>0</v>
      </c>
      <c r="D206" s="106">
        <f t="shared" si="40"/>
        <v>0</v>
      </c>
      <c r="E206" s="106">
        <f t="shared" si="41"/>
        <v>0</v>
      </c>
      <c r="F206" s="146">
        <f t="shared" si="42"/>
        <v>0</v>
      </c>
      <c r="G206" s="148"/>
      <c r="H206" s="148"/>
      <c r="I206" s="147"/>
      <c r="J206" s="144">
        <f t="shared" si="43"/>
        <v>0</v>
      </c>
      <c r="K206" s="148"/>
      <c r="L206" s="148"/>
      <c r="M206" s="150"/>
      <c r="N206" s="146">
        <f t="shared" si="44"/>
        <v>0</v>
      </c>
      <c r="O206" s="148"/>
      <c r="P206" s="150"/>
      <c r="Q206" s="148"/>
      <c r="R206" s="146">
        <f t="shared" si="45"/>
        <v>0</v>
      </c>
      <c r="S206" s="150"/>
      <c r="T206" s="148"/>
      <c r="U206" s="148"/>
      <c r="V206" s="146">
        <f t="shared" si="46"/>
        <v>0</v>
      </c>
      <c r="W206" s="148"/>
      <c r="X206" s="148"/>
      <c r="Y206" s="150"/>
      <c r="Z206" s="146">
        <f t="shared" si="47"/>
        <v>0</v>
      </c>
      <c r="AA206" s="148"/>
      <c r="AB206" s="150"/>
      <c r="AC206" s="148"/>
      <c r="AD206" s="146">
        <f t="shared" si="48"/>
        <v>0</v>
      </c>
      <c r="AE206" s="148"/>
      <c r="AF206" s="148"/>
      <c r="AG206" s="150"/>
      <c r="AH206" s="150"/>
      <c r="AI206" s="148"/>
      <c r="AJ206" s="148"/>
      <c r="AK206" s="150"/>
      <c r="AL206" s="148"/>
      <c r="AM206" s="148"/>
      <c r="AN206" s="384"/>
      <c r="AO206" s="385"/>
      <c r="AP206" s="385"/>
      <c r="AQ206" s="385"/>
      <c r="AR206" s="385"/>
      <c r="AS206" s="385"/>
      <c r="AT206" s="386"/>
      <c r="AU206" s="384"/>
      <c r="AV206" s="385"/>
      <c r="AW206" s="385"/>
      <c r="AX206" s="385"/>
      <c r="AY206" s="385"/>
      <c r="AZ206" s="385"/>
      <c r="BA206" s="385"/>
      <c r="BB206" s="385"/>
      <c r="BC206" s="385"/>
      <c r="BD206" s="385"/>
      <c r="BE206" s="385"/>
      <c r="BF206" s="386"/>
    </row>
    <row r="207" spans="1:58" x14ac:dyDescent="0.25">
      <c r="A207" s="100">
        <f>'Input Volunteers'!A206</f>
        <v>0</v>
      </c>
      <c r="B207" s="104">
        <f t="shared" si="38"/>
        <v>0</v>
      </c>
      <c r="C207" s="105">
        <f t="shared" si="39"/>
        <v>0</v>
      </c>
      <c r="D207" s="106">
        <f t="shared" si="40"/>
        <v>0</v>
      </c>
      <c r="E207" s="106">
        <f t="shared" si="41"/>
        <v>0</v>
      </c>
      <c r="F207" s="146">
        <f t="shared" si="42"/>
        <v>0</v>
      </c>
      <c r="G207" s="148"/>
      <c r="H207" s="148"/>
      <c r="I207" s="147"/>
      <c r="J207" s="144">
        <f t="shared" si="43"/>
        <v>0</v>
      </c>
      <c r="K207" s="148"/>
      <c r="L207" s="148"/>
      <c r="M207" s="150"/>
      <c r="N207" s="146">
        <f t="shared" si="44"/>
        <v>0</v>
      </c>
      <c r="O207" s="148"/>
      <c r="P207" s="150"/>
      <c r="Q207" s="148"/>
      <c r="R207" s="146">
        <f t="shared" si="45"/>
        <v>0</v>
      </c>
      <c r="S207" s="150"/>
      <c r="T207" s="148"/>
      <c r="U207" s="148"/>
      <c r="V207" s="146">
        <f t="shared" si="46"/>
        <v>0</v>
      </c>
      <c r="W207" s="148"/>
      <c r="X207" s="148"/>
      <c r="Y207" s="150"/>
      <c r="Z207" s="146">
        <f t="shared" si="47"/>
        <v>0</v>
      </c>
      <c r="AA207" s="148"/>
      <c r="AB207" s="150"/>
      <c r="AC207" s="148"/>
      <c r="AD207" s="146">
        <f t="shared" si="48"/>
        <v>0</v>
      </c>
      <c r="AE207" s="148"/>
      <c r="AF207" s="148"/>
      <c r="AG207" s="150"/>
      <c r="AH207" s="150"/>
      <c r="AI207" s="148"/>
      <c r="AJ207" s="148"/>
      <c r="AK207" s="150"/>
      <c r="AL207" s="148"/>
      <c r="AM207" s="148"/>
      <c r="AN207" s="384"/>
      <c r="AO207" s="385"/>
      <c r="AP207" s="385"/>
      <c r="AQ207" s="385"/>
      <c r="AR207" s="385"/>
      <c r="AS207" s="385"/>
      <c r="AT207" s="386"/>
      <c r="AU207" s="384"/>
      <c r="AV207" s="385"/>
      <c r="AW207" s="385"/>
      <c r="AX207" s="385"/>
      <c r="AY207" s="385"/>
      <c r="AZ207" s="385"/>
      <c r="BA207" s="385"/>
      <c r="BB207" s="385"/>
      <c r="BC207" s="385"/>
      <c r="BD207" s="385"/>
      <c r="BE207" s="385"/>
      <c r="BF207" s="386"/>
    </row>
    <row r="208" spans="1:58" x14ac:dyDescent="0.25">
      <c r="A208" s="100">
        <f>'Input Volunteers'!A207</f>
        <v>0</v>
      </c>
      <c r="B208" s="104">
        <f t="shared" si="38"/>
        <v>0</v>
      </c>
      <c r="C208" s="105">
        <f t="shared" si="39"/>
        <v>0</v>
      </c>
      <c r="D208" s="106">
        <f t="shared" si="40"/>
        <v>0</v>
      </c>
      <c r="E208" s="106">
        <f t="shared" si="41"/>
        <v>0</v>
      </c>
      <c r="F208" s="146">
        <f t="shared" si="42"/>
        <v>0</v>
      </c>
      <c r="G208" s="148"/>
      <c r="H208" s="148"/>
      <c r="I208" s="147"/>
      <c r="J208" s="144">
        <f t="shared" si="43"/>
        <v>0</v>
      </c>
      <c r="K208" s="148"/>
      <c r="L208" s="148"/>
      <c r="M208" s="150"/>
      <c r="N208" s="146">
        <f t="shared" si="44"/>
        <v>0</v>
      </c>
      <c r="O208" s="148"/>
      <c r="P208" s="150"/>
      <c r="Q208" s="148"/>
      <c r="R208" s="146">
        <f t="shared" si="45"/>
        <v>0</v>
      </c>
      <c r="S208" s="150"/>
      <c r="T208" s="148"/>
      <c r="U208" s="148"/>
      <c r="V208" s="146">
        <f t="shared" si="46"/>
        <v>0</v>
      </c>
      <c r="W208" s="148"/>
      <c r="X208" s="148"/>
      <c r="Y208" s="150"/>
      <c r="Z208" s="146">
        <f t="shared" si="47"/>
        <v>0</v>
      </c>
      <c r="AA208" s="148"/>
      <c r="AB208" s="150"/>
      <c r="AC208" s="148"/>
      <c r="AD208" s="146">
        <f t="shared" si="48"/>
        <v>0</v>
      </c>
      <c r="AE208" s="148"/>
      <c r="AF208" s="148"/>
      <c r="AG208" s="150"/>
      <c r="AH208" s="150"/>
      <c r="AI208" s="148"/>
      <c r="AJ208" s="148"/>
      <c r="AK208" s="150"/>
      <c r="AL208" s="148"/>
      <c r="AM208" s="148"/>
      <c r="AN208" s="384"/>
      <c r="AO208" s="385"/>
      <c r="AP208" s="385"/>
      <c r="AQ208" s="385"/>
      <c r="AR208" s="385"/>
      <c r="AS208" s="385"/>
      <c r="AT208" s="386"/>
      <c r="AU208" s="384"/>
      <c r="AV208" s="385"/>
      <c r="AW208" s="385"/>
      <c r="AX208" s="385"/>
      <c r="AY208" s="385"/>
      <c r="AZ208" s="385"/>
      <c r="BA208" s="385"/>
      <c r="BB208" s="385"/>
      <c r="BC208" s="385"/>
      <c r="BD208" s="385"/>
      <c r="BE208" s="385"/>
      <c r="BF208" s="386"/>
    </row>
    <row r="209" spans="1:58" x14ac:dyDescent="0.25">
      <c r="A209" s="100">
        <f>'Input Volunteers'!A208</f>
        <v>0</v>
      </c>
      <c r="B209" s="104">
        <f t="shared" si="38"/>
        <v>0</v>
      </c>
      <c r="C209" s="105">
        <f t="shared" si="39"/>
        <v>0</v>
      </c>
      <c r="D209" s="106">
        <f t="shared" si="40"/>
        <v>0</v>
      </c>
      <c r="E209" s="106">
        <f t="shared" si="41"/>
        <v>0</v>
      </c>
      <c r="F209" s="146">
        <f t="shared" si="42"/>
        <v>0</v>
      </c>
      <c r="G209" s="148"/>
      <c r="H209" s="148"/>
      <c r="I209" s="147"/>
      <c r="J209" s="144">
        <f t="shared" si="43"/>
        <v>0</v>
      </c>
      <c r="K209" s="148"/>
      <c r="L209" s="148"/>
      <c r="M209" s="150"/>
      <c r="N209" s="146">
        <f t="shared" si="44"/>
        <v>0</v>
      </c>
      <c r="O209" s="148"/>
      <c r="P209" s="150"/>
      <c r="Q209" s="148"/>
      <c r="R209" s="146">
        <f t="shared" si="45"/>
        <v>0</v>
      </c>
      <c r="S209" s="150"/>
      <c r="T209" s="148"/>
      <c r="U209" s="148"/>
      <c r="V209" s="146">
        <f t="shared" si="46"/>
        <v>0</v>
      </c>
      <c r="W209" s="148"/>
      <c r="X209" s="148"/>
      <c r="Y209" s="150"/>
      <c r="Z209" s="146">
        <f t="shared" si="47"/>
        <v>0</v>
      </c>
      <c r="AA209" s="148"/>
      <c r="AB209" s="150"/>
      <c r="AC209" s="148"/>
      <c r="AD209" s="146">
        <f t="shared" si="48"/>
        <v>0</v>
      </c>
      <c r="AE209" s="148"/>
      <c r="AF209" s="148"/>
      <c r="AG209" s="150"/>
      <c r="AH209" s="150"/>
      <c r="AI209" s="148"/>
      <c r="AJ209" s="148"/>
      <c r="AK209" s="150"/>
      <c r="AL209" s="148"/>
      <c r="AM209" s="148"/>
      <c r="AN209" s="384"/>
      <c r="AO209" s="385"/>
      <c r="AP209" s="385"/>
      <c r="AQ209" s="385"/>
      <c r="AR209" s="385"/>
      <c r="AS209" s="385"/>
      <c r="AT209" s="386"/>
      <c r="AU209" s="384"/>
      <c r="AV209" s="385"/>
      <c r="AW209" s="385"/>
      <c r="AX209" s="385"/>
      <c r="AY209" s="385"/>
      <c r="AZ209" s="385"/>
      <c r="BA209" s="385"/>
      <c r="BB209" s="385"/>
      <c r="BC209" s="385"/>
      <c r="BD209" s="385"/>
      <c r="BE209" s="385"/>
      <c r="BF209" s="386"/>
    </row>
    <row r="210" spans="1:58" x14ac:dyDescent="0.25">
      <c r="A210" s="100">
        <f>'Input Volunteers'!A209</f>
        <v>0</v>
      </c>
      <c r="B210" s="104">
        <f t="shared" si="38"/>
        <v>0</v>
      </c>
      <c r="C210" s="105">
        <f t="shared" si="39"/>
        <v>0</v>
      </c>
      <c r="D210" s="106">
        <f t="shared" si="40"/>
        <v>0</v>
      </c>
      <c r="E210" s="106">
        <f t="shared" si="41"/>
        <v>0</v>
      </c>
      <c r="F210" s="146">
        <f t="shared" si="42"/>
        <v>0</v>
      </c>
      <c r="G210" s="148"/>
      <c r="H210" s="148"/>
      <c r="I210" s="147"/>
      <c r="J210" s="144">
        <f t="shared" si="43"/>
        <v>0</v>
      </c>
      <c r="K210" s="148"/>
      <c r="L210" s="148"/>
      <c r="M210" s="150"/>
      <c r="N210" s="146">
        <f t="shared" si="44"/>
        <v>0</v>
      </c>
      <c r="O210" s="148"/>
      <c r="P210" s="150"/>
      <c r="Q210" s="148"/>
      <c r="R210" s="146">
        <f t="shared" si="45"/>
        <v>0</v>
      </c>
      <c r="S210" s="150"/>
      <c r="T210" s="148"/>
      <c r="U210" s="148"/>
      <c r="V210" s="146">
        <f t="shared" si="46"/>
        <v>0</v>
      </c>
      <c r="W210" s="148"/>
      <c r="X210" s="148"/>
      <c r="Y210" s="150"/>
      <c r="Z210" s="146">
        <f t="shared" si="47"/>
        <v>0</v>
      </c>
      <c r="AA210" s="148"/>
      <c r="AB210" s="150"/>
      <c r="AC210" s="148"/>
      <c r="AD210" s="146">
        <f t="shared" si="48"/>
        <v>0</v>
      </c>
      <c r="AE210" s="148"/>
      <c r="AF210" s="148"/>
      <c r="AG210" s="150"/>
      <c r="AH210" s="150"/>
      <c r="AI210" s="148"/>
      <c r="AJ210" s="148"/>
      <c r="AK210" s="150"/>
      <c r="AL210" s="148"/>
      <c r="AM210" s="148"/>
      <c r="AN210" s="384"/>
      <c r="AO210" s="385"/>
      <c r="AP210" s="385"/>
      <c r="AQ210" s="385"/>
      <c r="AR210" s="385"/>
      <c r="AS210" s="385"/>
      <c r="AT210" s="386"/>
      <c r="AU210" s="384"/>
      <c r="AV210" s="385"/>
      <c r="AW210" s="385"/>
      <c r="AX210" s="385"/>
      <c r="AY210" s="385"/>
      <c r="AZ210" s="385"/>
      <c r="BA210" s="385"/>
      <c r="BB210" s="385"/>
      <c r="BC210" s="385"/>
      <c r="BD210" s="385"/>
      <c r="BE210" s="385"/>
      <c r="BF210" s="386"/>
    </row>
    <row r="211" spans="1:58" x14ac:dyDescent="0.25">
      <c r="A211" s="100">
        <f>'Input Volunteers'!A210</f>
        <v>0</v>
      </c>
      <c r="B211" s="104">
        <f t="shared" si="38"/>
        <v>0</v>
      </c>
      <c r="C211" s="105">
        <f t="shared" si="39"/>
        <v>0</v>
      </c>
      <c r="D211" s="106">
        <f t="shared" si="40"/>
        <v>0</v>
      </c>
      <c r="E211" s="106">
        <f t="shared" si="41"/>
        <v>0</v>
      </c>
      <c r="F211" s="146">
        <f t="shared" si="42"/>
        <v>0</v>
      </c>
      <c r="G211" s="148"/>
      <c r="H211" s="148"/>
      <c r="I211" s="147"/>
      <c r="J211" s="144">
        <f t="shared" si="43"/>
        <v>0</v>
      </c>
      <c r="K211" s="148"/>
      <c r="L211" s="148"/>
      <c r="M211" s="150"/>
      <c r="N211" s="146">
        <f t="shared" si="44"/>
        <v>0</v>
      </c>
      <c r="O211" s="148"/>
      <c r="P211" s="150"/>
      <c r="Q211" s="148"/>
      <c r="R211" s="146">
        <f t="shared" si="45"/>
        <v>0</v>
      </c>
      <c r="S211" s="150"/>
      <c r="T211" s="148"/>
      <c r="U211" s="148"/>
      <c r="V211" s="146">
        <f t="shared" si="46"/>
        <v>0</v>
      </c>
      <c r="W211" s="148"/>
      <c r="X211" s="148"/>
      <c r="Y211" s="150"/>
      <c r="Z211" s="146">
        <f t="shared" si="47"/>
        <v>0</v>
      </c>
      <c r="AA211" s="148"/>
      <c r="AB211" s="150"/>
      <c r="AC211" s="148"/>
      <c r="AD211" s="146">
        <f t="shared" si="48"/>
        <v>0</v>
      </c>
      <c r="AE211" s="148"/>
      <c r="AF211" s="148"/>
      <c r="AG211" s="150"/>
      <c r="AH211" s="150"/>
      <c r="AI211" s="148"/>
      <c r="AJ211" s="148"/>
      <c r="AK211" s="150"/>
      <c r="AL211" s="148"/>
      <c r="AM211" s="148"/>
      <c r="AN211" s="384"/>
      <c r="AO211" s="385"/>
      <c r="AP211" s="385"/>
      <c r="AQ211" s="385"/>
      <c r="AR211" s="385"/>
      <c r="AS211" s="385"/>
      <c r="AT211" s="386"/>
      <c r="AU211" s="384"/>
      <c r="AV211" s="385"/>
      <c r="AW211" s="385"/>
      <c r="AX211" s="385"/>
      <c r="AY211" s="385"/>
      <c r="AZ211" s="385"/>
      <c r="BA211" s="385"/>
      <c r="BB211" s="385"/>
      <c r="BC211" s="385"/>
      <c r="BD211" s="385"/>
      <c r="BE211" s="385"/>
      <c r="BF211" s="386"/>
    </row>
    <row r="212" spans="1:58" x14ac:dyDescent="0.25">
      <c r="A212" s="100">
        <f>'Input Volunteers'!A211</f>
        <v>0</v>
      </c>
      <c r="B212" s="104">
        <f t="shared" si="38"/>
        <v>0</v>
      </c>
      <c r="C212" s="105">
        <f t="shared" si="39"/>
        <v>0</v>
      </c>
      <c r="D212" s="106">
        <f t="shared" si="40"/>
        <v>0</v>
      </c>
      <c r="E212" s="106">
        <f t="shared" si="41"/>
        <v>0</v>
      </c>
      <c r="F212" s="146">
        <f t="shared" si="42"/>
        <v>0</v>
      </c>
      <c r="G212" s="148"/>
      <c r="H212" s="148"/>
      <c r="I212" s="147"/>
      <c r="J212" s="144">
        <f t="shared" si="43"/>
        <v>0</v>
      </c>
      <c r="K212" s="148"/>
      <c r="L212" s="148"/>
      <c r="M212" s="150"/>
      <c r="N212" s="146">
        <f t="shared" si="44"/>
        <v>0</v>
      </c>
      <c r="O212" s="148"/>
      <c r="P212" s="150"/>
      <c r="Q212" s="148"/>
      <c r="R212" s="146">
        <f t="shared" si="45"/>
        <v>0</v>
      </c>
      <c r="S212" s="150"/>
      <c r="T212" s="148"/>
      <c r="U212" s="148"/>
      <c r="V212" s="146">
        <f t="shared" si="46"/>
        <v>0</v>
      </c>
      <c r="W212" s="148"/>
      <c r="X212" s="148"/>
      <c r="Y212" s="150"/>
      <c r="Z212" s="146">
        <f t="shared" si="47"/>
        <v>0</v>
      </c>
      <c r="AA212" s="148"/>
      <c r="AB212" s="150"/>
      <c r="AC212" s="148"/>
      <c r="AD212" s="146">
        <f t="shared" si="48"/>
        <v>0</v>
      </c>
      <c r="AE212" s="148"/>
      <c r="AF212" s="148"/>
      <c r="AG212" s="150"/>
      <c r="AH212" s="150"/>
      <c r="AI212" s="148"/>
      <c r="AJ212" s="148"/>
      <c r="AK212" s="150"/>
      <c r="AL212" s="148"/>
      <c r="AM212" s="148"/>
      <c r="AN212" s="384"/>
      <c r="AO212" s="385"/>
      <c r="AP212" s="385"/>
      <c r="AQ212" s="385"/>
      <c r="AR212" s="385"/>
      <c r="AS212" s="385"/>
      <c r="AT212" s="386"/>
      <c r="AU212" s="384"/>
      <c r="AV212" s="385"/>
      <c r="AW212" s="385"/>
      <c r="AX212" s="385"/>
      <c r="AY212" s="385"/>
      <c r="AZ212" s="385"/>
      <c r="BA212" s="385"/>
      <c r="BB212" s="385"/>
      <c r="BC212" s="385"/>
      <c r="BD212" s="385"/>
      <c r="BE212" s="385"/>
      <c r="BF212" s="386"/>
    </row>
    <row r="213" spans="1:58" x14ac:dyDescent="0.25">
      <c r="A213" s="100">
        <f>'Input Volunteers'!A212</f>
        <v>0</v>
      </c>
      <c r="B213" s="104">
        <f t="shared" si="38"/>
        <v>0</v>
      </c>
      <c r="C213" s="105">
        <f t="shared" si="39"/>
        <v>0</v>
      </c>
      <c r="D213" s="106">
        <f t="shared" si="40"/>
        <v>0</v>
      </c>
      <c r="E213" s="106">
        <f t="shared" si="41"/>
        <v>0</v>
      </c>
      <c r="F213" s="146">
        <f t="shared" si="42"/>
        <v>0</v>
      </c>
      <c r="G213" s="148"/>
      <c r="H213" s="148"/>
      <c r="I213" s="147"/>
      <c r="J213" s="144">
        <f t="shared" si="43"/>
        <v>0</v>
      </c>
      <c r="K213" s="148"/>
      <c r="L213" s="148"/>
      <c r="M213" s="150"/>
      <c r="N213" s="146">
        <f t="shared" si="44"/>
        <v>0</v>
      </c>
      <c r="O213" s="148"/>
      <c r="P213" s="150"/>
      <c r="Q213" s="148"/>
      <c r="R213" s="146">
        <f t="shared" si="45"/>
        <v>0</v>
      </c>
      <c r="S213" s="150"/>
      <c r="T213" s="148"/>
      <c r="U213" s="148"/>
      <c r="V213" s="146">
        <f t="shared" si="46"/>
        <v>0</v>
      </c>
      <c r="W213" s="148"/>
      <c r="X213" s="148"/>
      <c r="Y213" s="150"/>
      <c r="Z213" s="146">
        <f t="shared" si="47"/>
        <v>0</v>
      </c>
      <c r="AA213" s="148"/>
      <c r="AB213" s="150"/>
      <c r="AC213" s="148"/>
      <c r="AD213" s="146">
        <f t="shared" si="48"/>
        <v>0</v>
      </c>
      <c r="AE213" s="148"/>
      <c r="AF213" s="148"/>
      <c r="AG213" s="150"/>
      <c r="AH213" s="150"/>
      <c r="AI213" s="148"/>
      <c r="AJ213" s="148"/>
      <c r="AK213" s="150"/>
      <c r="AL213" s="148"/>
      <c r="AM213" s="148"/>
      <c r="AN213" s="384"/>
      <c r="AO213" s="385"/>
      <c r="AP213" s="385"/>
      <c r="AQ213" s="385"/>
      <c r="AR213" s="385"/>
      <c r="AS213" s="385"/>
      <c r="AT213" s="386"/>
      <c r="AU213" s="384"/>
      <c r="AV213" s="385"/>
      <c r="AW213" s="385"/>
      <c r="AX213" s="385"/>
      <c r="AY213" s="385"/>
      <c r="AZ213" s="385"/>
      <c r="BA213" s="385"/>
      <c r="BB213" s="385"/>
      <c r="BC213" s="385"/>
      <c r="BD213" s="385"/>
      <c r="BE213" s="385"/>
      <c r="BF213" s="386"/>
    </row>
    <row r="214" spans="1:58" x14ac:dyDescent="0.25">
      <c r="A214" s="100">
        <f>'Input Volunteers'!A213</f>
        <v>0</v>
      </c>
      <c r="B214" s="104">
        <f t="shared" si="38"/>
        <v>0</v>
      </c>
      <c r="C214" s="105">
        <f t="shared" si="39"/>
        <v>0</v>
      </c>
      <c r="D214" s="106">
        <f t="shared" si="40"/>
        <v>0</v>
      </c>
      <c r="E214" s="106">
        <f t="shared" si="41"/>
        <v>0</v>
      </c>
      <c r="F214" s="146">
        <f t="shared" si="42"/>
        <v>0</v>
      </c>
      <c r="G214" s="148"/>
      <c r="H214" s="148"/>
      <c r="I214" s="147"/>
      <c r="J214" s="144">
        <f t="shared" si="43"/>
        <v>0</v>
      </c>
      <c r="K214" s="148"/>
      <c r="L214" s="148"/>
      <c r="M214" s="150"/>
      <c r="N214" s="146">
        <f t="shared" si="44"/>
        <v>0</v>
      </c>
      <c r="O214" s="148"/>
      <c r="P214" s="150"/>
      <c r="Q214" s="148"/>
      <c r="R214" s="146">
        <f t="shared" si="45"/>
        <v>0</v>
      </c>
      <c r="S214" s="150"/>
      <c r="T214" s="148"/>
      <c r="U214" s="148"/>
      <c r="V214" s="146">
        <f t="shared" si="46"/>
        <v>0</v>
      </c>
      <c r="W214" s="148"/>
      <c r="X214" s="148"/>
      <c r="Y214" s="150"/>
      <c r="Z214" s="146">
        <f t="shared" si="47"/>
        <v>0</v>
      </c>
      <c r="AA214" s="148"/>
      <c r="AB214" s="150"/>
      <c r="AC214" s="148"/>
      <c r="AD214" s="146">
        <f t="shared" si="48"/>
        <v>0</v>
      </c>
      <c r="AE214" s="148"/>
      <c r="AF214" s="148"/>
      <c r="AG214" s="150"/>
      <c r="AH214" s="150"/>
      <c r="AI214" s="148"/>
      <c r="AJ214" s="148"/>
      <c r="AK214" s="150"/>
      <c r="AL214" s="148"/>
      <c r="AM214" s="148"/>
      <c r="AN214" s="384"/>
      <c r="AO214" s="385"/>
      <c r="AP214" s="385"/>
      <c r="AQ214" s="385"/>
      <c r="AR214" s="385"/>
      <c r="AS214" s="385"/>
      <c r="AT214" s="386"/>
      <c r="AU214" s="384"/>
      <c r="AV214" s="385"/>
      <c r="AW214" s="385"/>
      <c r="AX214" s="385"/>
      <c r="AY214" s="385"/>
      <c r="AZ214" s="385"/>
      <c r="BA214" s="385"/>
      <c r="BB214" s="385"/>
      <c r="BC214" s="385"/>
      <c r="BD214" s="385"/>
      <c r="BE214" s="385"/>
      <c r="BF214" s="386"/>
    </row>
    <row r="215" spans="1:58" x14ac:dyDescent="0.25">
      <c r="A215" s="100">
        <f>'Input Volunteers'!A214</f>
        <v>0</v>
      </c>
      <c r="B215" s="104">
        <f t="shared" si="38"/>
        <v>0</v>
      </c>
      <c r="C215" s="105">
        <f t="shared" si="39"/>
        <v>0</v>
      </c>
      <c r="D215" s="106">
        <f t="shared" si="40"/>
        <v>0</v>
      </c>
      <c r="E215" s="106">
        <f t="shared" si="41"/>
        <v>0</v>
      </c>
      <c r="F215" s="146">
        <f t="shared" si="42"/>
        <v>0</v>
      </c>
      <c r="G215" s="148"/>
      <c r="H215" s="148"/>
      <c r="I215" s="147"/>
      <c r="J215" s="144">
        <f t="shared" si="43"/>
        <v>0</v>
      </c>
      <c r="K215" s="148"/>
      <c r="L215" s="148"/>
      <c r="M215" s="150"/>
      <c r="N215" s="146">
        <f t="shared" si="44"/>
        <v>0</v>
      </c>
      <c r="O215" s="148"/>
      <c r="P215" s="150"/>
      <c r="Q215" s="148"/>
      <c r="R215" s="146">
        <f t="shared" si="45"/>
        <v>0</v>
      </c>
      <c r="S215" s="150"/>
      <c r="T215" s="148"/>
      <c r="U215" s="148"/>
      <c r="V215" s="146">
        <f t="shared" si="46"/>
        <v>0</v>
      </c>
      <c r="W215" s="148"/>
      <c r="X215" s="148"/>
      <c r="Y215" s="150"/>
      <c r="Z215" s="146">
        <f t="shared" si="47"/>
        <v>0</v>
      </c>
      <c r="AA215" s="148"/>
      <c r="AB215" s="150"/>
      <c r="AC215" s="148"/>
      <c r="AD215" s="146">
        <f t="shared" si="48"/>
        <v>0</v>
      </c>
      <c r="AE215" s="148"/>
      <c r="AF215" s="148"/>
      <c r="AG215" s="150"/>
      <c r="AH215" s="150"/>
      <c r="AI215" s="148"/>
      <c r="AJ215" s="148"/>
      <c r="AK215" s="150"/>
      <c r="AL215" s="148"/>
      <c r="AM215" s="148"/>
      <c r="AN215" s="384"/>
      <c r="AO215" s="385"/>
      <c r="AP215" s="385"/>
      <c r="AQ215" s="385"/>
      <c r="AR215" s="385"/>
      <c r="AS215" s="385"/>
      <c r="AT215" s="386"/>
      <c r="AU215" s="384"/>
      <c r="AV215" s="385"/>
      <c r="AW215" s="385"/>
      <c r="AX215" s="385"/>
      <c r="AY215" s="385"/>
      <c r="AZ215" s="385"/>
      <c r="BA215" s="385"/>
      <c r="BB215" s="385"/>
      <c r="BC215" s="385"/>
      <c r="BD215" s="385"/>
      <c r="BE215" s="385"/>
      <c r="BF215" s="386"/>
    </row>
    <row r="216" spans="1:58" x14ac:dyDescent="0.25">
      <c r="A216" s="100">
        <f>'Input Volunteers'!A215</f>
        <v>0</v>
      </c>
      <c r="B216" s="104">
        <f t="shared" si="38"/>
        <v>0</v>
      </c>
      <c r="C216" s="105">
        <f t="shared" si="39"/>
        <v>0</v>
      </c>
      <c r="D216" s="106">
        <f t="shared" si="40"/>
        <v>0</v>
      </c>
      <c r="E216" s="106">
        <f t="shared" si="41"/>
        <v>0</v>
      </c>
      <c r="F216" s="146">
        <f t="shared" si="42"/>
        <v>0</v>
      </c>
      <c r="G216" s="148"/>
      <c r="H216" s="148"/>
      <c r="I216" s="147"/>
      <c r="J216" s="144">
        <f t="shared" si="43"/>
        <v>0</v>
      </c>
      <c r="K216" s="148"/>
      <c r="L216" s="148"/>
      <c r="M216" s="150"/>
      <c r="N216" s="146">
        <f t="shared" si="44"/>
        <v>0</v>
      </c>
      <c r="O216" s="148"/>
      <c r="P216" s="150"/>
      <c r="Q216" s="148"/>
      <c r="R216" s="146">
        <f t="shared" si="45"/>
        <v>0</v>
      </c>
      <c r="S216" s="150"/>
      <c r="T216" s="148"/>
      <c r="U216" s="148"/>
      <c r="V216" s="146">
        <f t="shared" si="46"/>
        <v>0</v>
      </c>
      <c r="W216" s="148"/>
      <c r="X216" s="148"/>
      <c r="Y216" s="150"/>
      <c r="Z216" s="146">
        <f t="shared" si="47"/>
        <v>0</v>
      </c>
      <c r="AA216" s="148"/>
      <c r="AB216" s="150"/>
      <c r="AC216" s="148"/>
      <c r="AD216" s="146">
        <f t="shared" si="48"/>
        <v>0</v>
      </c>
      <c r="AE216" s="148"/>
      <c r="AF216" s="148"/>
      <c r="AG216" s="150"/>
      <c r="AH216" s="150"/>
      <c r="AI216" s="148"/>
      <c r="AJ216" s="148"/>
      <c r="AK216" s="150"/>
      <c r="AL216" s="148"/>
      <c r="AM216" s="148"/>
      <c r="AN216" s="384"/>
      <c r="AO216" s="385"/>
      <c r="AP216" s="385"/>
      <c r="AQ216" s="385"/>
      <c r="AR216" s="385"/>
      <c r="AS216" s="385"/>
      <c r="AT216" s="386"/>
      <c r="AU216" s="384"/>
      <c r="AV216" s="385"/>
      <c r="AW216" s="385"/>
      <c r="AX216" s="385"/>
      <c r="AY216" s="385"/>
      <c r="AZ216" s="385"/>
      <c r="BA216" s="385"/>
      <c r="BB216" s="385"/>
      <c r="BC216" s="385"/>
      <c r="BD216" s="385"/>
      <c r="BE216" s="385"/>
      <c r="BF216" s="386"/>
    </row>
    <row r="217" spans="1:58" x14ac:dyDescent="0.25">
      <c r="A217" s="100">
        <f>'Input Volunteers'!A216</f>
        <v>0</v>
      </c>
      <c r="B217" s="104">
        <f t="shared" si="38"/>
        <v>0</v>
      </c>
      <c r="C217" s="105">
        <f t="shared" si="39"/>
        <v>0</v>
      </c>
      <c r="D217" s="106">
        <f t="shared" si="40"/>
        <v>0</v>
      </c>
      <c r="E217" s="106">
        <f t="shared" si="41"/>
        <v>0</v>
      </c>
      <c r="F217" s="146">
        <f t="shared" si="42"/>
        <v>0</v>
      </c>
      <c r="G217" s="148"/>
      <c r="H217" s="148"/>
      <c r="I217" s="147"/>
      <c r="J217" s="144">
        <f t="shared" si="43"/>
        <v>0</v>
      </c>
      <c r="K217" s="148"/>
      <c r="L217" s="148"/>
      <c r="M217" s="150"/>
      <c r="N217" s="146">
        <f t="shared" si="44"/>
        <v>0</v>
      </c>
      <c r="O217" s="148"/>
      <c r="P217" s="150"/>
      <c r="Q217" s="148"/>
      <c r="R217" s="146">
        <f t="shared" si="45"/>
        <v>0</v>
      </c>
      <c r="S217" s="150"/>
      <c r="T217" s="148"/>
      <c r="U217" s="148"/>
      <c r="V217" s="146">
        <f t="shared" si="46"/>
        <v>0</v>
      </c>
      <c r="W217" s="148"/>
      <c r="X217" s="148"/>
      <c r="Y217" s="150"/>
      <c r="Z217" s="146">
        <f t="shared" si="47"/>
        <v>0</v>
      </c>
      <c r="AA217" s="148"/>
      <c r="AB217" s="150"/>
      <c r="AC217" s="148"/>
      <c r="AD217" s="146">
        <f t="shared" si="48"/>
        <v>0</v>
      </c>
      <c r="AE217" s="148"/>
      <c r="AF217" s="148"/>
      <c r="AG217" s="150"/>
      <c r="AH217" s="150"/>
      <c r="AI217" s="148"/>
      <c r="AJ217" s="148"/>
      <c r="AK217" s="150"/>
      <c r="AL217" s="148"/>
      <c r="AM217" s="148"/>
      <c r="AN217" s="384"/>
      <c r="AO217" s="385"/>
      <c r="AP217" s="385"/>
      <c r="AQ217" s="385"/>
      <c r="AR217" s="385"/>
      <c r="AS217" s="385"/>
      <c r="AT217" s="386"/>
      <c r="AU217" s="384"/>
      <c r="AV217" s="385"/>
      <c r="AW217" s="385"/>
      <c r="AX217" s="385"/>
      <c r="AY217" s="385"/>
      <c r="AZ217" s="385"/>
      <c r="BA217" s="385"/>
      <c r="BB217" s="385"/>
      <c r="BC217" s="385"/>
      <c r="BD217" s="385"/>
      <c r="BE217" s="385"/>
      <c r="BF217" s="386"/>
    </row>
    <row r="218" spans="1:58" x14ac:dyDescent="0.25">
      <c r="A218" s="100">
        <f>'Input Volunteers'!A217</f>
        <v>0</v>
      </c>
      <c r="B218" s="104">
        <f t="shared" si="38"/>
        <v>0</v>
      </c>
      <c r="C218" s="105">
        <f t="shared" si="39"/>
        <v>0</v>
      </c>
      <c r="D218" s="106">
        <f t="shared" si="40"/>
        <v>0</v>
      </c>
      <c r="E218" s="106">
        <f t="shared" si="41"/>
        <v>0</v>
      </c>
      <c r="F218" s="146">
        <f t="shared" si="42"/>
        <v>0</v>
      </c>
      <c r="G218" s="148"/>
      <c r="H218" s="148"/>
      <c r="I218" s="147"/>
      <c r="J218" s="144">
        <f t="shared" si="43"/>
        <v>0</v>
      </c>
      <c r="K218" s="148"/>
      <c r="L218" s="148"/>
      <c r="M218" s="150"/>
      <c r="N218" s="146">
        <f t="shared" si="44"/>
        <v>0</v>
      </c>
      <c r="O218" s="148"/>
      <c r="P218" s="150"/>
      <c r="Q218" s="148"/>
      <c r="R218" s="146">
        <f t="shared" si="45"/>
        <v>0</v>
      </c>
      <c r="S218" s="150"/>
      <c r="T218" s="148"/>
      <c r="U218" s="148"/>
      <c r="V218" s="146">
        <f t="shared" si="46"/>
        <v>0</v>
      </c>
      <c r="W218" s="148"/>
      <c r="X218" s="148"/>
      <c r="Y218" s="150"/>
      <c r="Z218" s="146">
        <f t="shared" si="47"/>
        <v>0</v>
      </c>
      <c r="AA218" s="148"/>
      <c r="AB218" s="150"/>
      <c r="AC218" s="148"/>
      <c r="AD218" s="146">
        <f t="shared" si="48"/>
        <v>0</v>
      </c>
      <c r="AE218" s="148"/>
      <c r="AF218" s="148"/>
      <c r="AG218" s="150"/>
      <c r="AH218" s="150"/>
      <c r="AI218" s="148"/>
      <c r="AJ218" s="148"/>
      <c r="AK218" s="150"/>
      <c r="AL218" s="148"/>
      <c r="AM218" s="148"/>
      <c r="AN218" s="384"/>
      <c r="AO218" s="385"/>
      <c r="AP218" s="385"/>
      <c r="AQ218" s="385"/>
      <c r="AR218" s="385"/>
      <c r="AS218" s="385"/>
      <c r="AT218" s="386"/>
      <c r="AU218" s="384"/>
      <c r="AV218" s="385"/>
      <c r="AW218" s="385"/>
      <c r="AX218" s="385"/>
      <c r="AY218" s="385"/>
      <c r="AZ218" s="385"/>
      <c r="BA218" s="385"/>
      <c r="BB218" s="385"/>
      <c r="BC218" s="385"/>
      <c r="BD218" s="385"/>
      <c r="BE218" s="385"/>
      <c r="BF218" s="386"/>
    </row>
    <row r="219" spans="1:58" x14ac:dyDescent="0.25">
      <c r="A219" s="100">
        <f>'Input Volunteers'!A218</f>
        <v>0</v>
      </c>
      <c r="B219" s="104">
        <f t="shared" si="38"/>
        <v>0</v>
      </c>
      <c r="C219" s="105">
        <f t="shared" si="39"/>
        <v>0</v>
      </c>
      <c r="D219" s="106">
        <f t="shared" si="40"/>
        <v>0</v>
      </c>
      <c r="E219" s="106">
        <f t="shared" si="41"/>
        <v>0</v>
      </c>
      <c r="F219" s="146">
        <f t="shared" si="42"/>
        <v>0</v>
      </c>
      <c r="G219" s="148"/>
      <c r="H219" s="148"/>
      <c r="I219" s="147"/>
      <c r="J219" s="144">
        <f t="shared" si="43"/>
        <v>0</v>
      </c>
      <c r="K219" s="148"/>
      <c r="L219" s="148"/>
      <c r="M219" s="150"/>
      <c r="N219" s="146">
        <f t="shared" si="44"/>
        <v>0</v>
      </c>
      <c r="O219" s="148"/>
      <c r="P219" s="150"/>
      <c r="Q219" s="148"/>
      <c r="R219" s="146">
        <f t="shared" si="45"/>
        <v>0</v>
      </c>
      <c r="S219" s="150"/>
      <c r="T219" s="148"/>
      <c r="U219" s="148"/>
      <c r="V219" s="146">
        <f t="shared" si="46"/>
        <v>0</v>
      </c>
      <c r="W219" s="148"/>
      <c r="X219" s="148"/>
      <c r="Y219" s="150"/>
      <c r="Z219" s="146">
        <f t="shared" si="47"/>
        <v>0</v>
      </c>
      <c r="AA219" s="148"/>
      <c r="AB219" s="150"/>
      <c r="AC219" s="148"/>
      <c r="AD219" s="146">
        <f t="shared" si="48"/>
        <v>0</v>
      </c>
      <c r="AE219" s="148"/>
      <c r="AF219" s="148"/>
      <c r="AG219" s="150"/>
      <c r="AH219" s="150"/>
      <c r="AI219" s="148"/>
      <c r="AJ219" s="148"/>
      <c r="AK219" s="150"/>
      <c r="AL219" s="148"/>
      <c r="AM219" s="148"/>
      <c r="AN219" s="384"/>
      <c r="AO219" s="385"/>
      <c r="AP219" s="385"/>
      <c r="AQ219" s="385"/>
      <c r="AR219" s="385"/>
      <c r="AS219" s="385"/>
      <c r="AT219" s="386"/>
      <c r="AU219" s="384"/>
      <c r="AV219" s="385"/>
      <c r="AW219" s="385"/>
      <c r="AX219" s="385"/>
      <c r="AY219" s="385"/>
      <c r="AZ219" s="385"/>
      <c r="BA219" s="385"/>
      <c r="BB219" s="385"/>
      <c r="BC219" s="385"/>
      <c r="BD219" s="385"/>
      <c r="BE219" s="385"/>
      <c r="BF219" s="386"/>
    </row>
    <row r="220" spans="1:58" x14ac:dyDescent="0.25">
      <c r="A220" s="100">
        <f>'Input Volunteers'!A219</f>
        <v>0</v>
      </c>
      <c r="B220" s="104">
        <f t="shared" si="38"/>
        <v>0</v>
      </c>
      <c r="C220" s="105">
        <f t="shared" si="39"/>
        <v>0</v>
      </c>
      <c r="D220" s="106">
        <f t="shared" si="40"/>
        <v>0</v>
      </c>
      <c r="E220" s="106">
        <f t="shared" si="41"/>
        <v>0</v>
      </c>
      <c r="F220" s="146">
        <f t="shared" si="42"/>
        <v>0</v>
      </c>
      <c r="G220" s="148"/>
      <c r="H220" s="148"/>
      <c r="I220" s="147"/>
      <c r="J220" s="144">
        <f t="shared" si="43"/>
        <v>0</v>
      </c>
      <c r="K220" s="148"/>
      <c r="L220" s="148"/>
      <c r="M220" s="150"/>
      <c r="N220" s="146">
        <f t="shared" si="44"/>
        <v>0</v>
      </c>
      <c r="O220" s="148"/>
      <c r="P220" s="150"/>
      <c r="Q220" s="148"/>
      <c r="R220" s="146">
        <f t="shared" si="45"/>
        <v>0</v>
      </c>
      <c r="S220" s="150"/>
      <c r="T220" s="148"/>
      <c r="U220" s="148"/>
      <c r="V220" s="146">
        <f t="shared" si="46"/>
        <v>0</v>
      </c>
      <c r="W220" s="148"/>
      <c r="X220" s="148"/>
      <c r="Y220" s="150"/>
      <c r="Z220" s="146">
        <f t="shared" si="47"/>
        <v>0</v>
      </c>
      <c r="AA220" s="148"/>
      <c r="AB220" s="150"/>
      <c r="AC220" s="148"/>
      <c r="AD220" s="146">
        <f t="shared" si="48"/>
        <v>0</v>
      </c>
      <c r="AE220" s="148"/>
      <c r="AF220" s="148"/>
      <c r="AG220" s="150"/>
      <c r="AH220" s="150"/>
      <c r="AI220" s="148"/>
      <c r="AJ220" s="148"/>
      <c r="AK220" s="150"/>
      <c r="AL220" s="148"/>
      <c r="AM220" s="148"/>
      <c r="AN220" s="384"/>
      <c r="AO220" s="385"/>
      <c r="AP220" s="385"/>
      <c r="AQ220" s="385"/>
      <c r="AR220" s="385"/>
      <c r="AS220" s="385"/>
      <c r="AT220" s="386"/>
      <c r="AU220" s="384"/>
      <c r="AV220" s="385"/>
      <c r="AW220" s="385"/>
      <c r="AX220" s="385"/>
      <c r="AY220" s="385"/>
      <c r="AZ220" s="385"/>
      <c r="BA220" s="385"/>
      <c r="BB220" s="385"/>
      <c r="BC220" s="385"/>
      <c r="BD220" s="385"/>
      <c r="BE220" s="385"/>
      <c r="BF220" s="386"/>
    </row>
    <row r="221" spans="1:58" x14ac:dyDescent="0.25">
      <c r="A221" s="100">
        <f>'Input Volunteers'!A220</f>
        <v>0</v>
      </c>
      <c r="B221" s="104">
        <f t="shared" si="38"/>
        <v>0</v>
      </c>
      <c r="C221" s="105">
        <f t="shared" si="39"/>
        <v>0</v>
      </c>
      <c r="D221" s="106">
        <f t="shared" si="40"/>
        <v>0</v>
      </c>
      <c r="E221" s="106">
        <f t="shared" si="41"/>
        <v>0</v>
      </c>
      <c r="F221" s="146">
        <f t="shared" si="42"/>
        <v>0</v>
      </c>
      <c r="G221" s="148"/>
      <c r="H221" s="148"/>
      <c r="I221" s="147"/>
      <c r="J221" s="144">
        <f t="shared" si="43"/>
        <v>0</v>
      </c>
      <c r="K221" s="148"/>
      <c r="L221" s="148"/>
      <c r="M221" s="150"/>
      <c r="N221" s="146">
        <f t="shared" si="44"/>
        <v>0</v>
      </c>
      <c r="O221" s="148"/>
      <c r="P221" s="150"/>
      <c r="Q221" s="148"/>
      <c r="R221" s="146">
        <f t="shared" si="45"/>
        <v>0</v>
      </c>
      <c r="S221" s="150"/>
      <c r="T221" s="148"/>
      <c r="U221" s="148"/>
      <c r="V221" s="146">
        <f t="shared" si="46"/>
        <v>0</v>
      </c>
      <c r="W221" s="148"/>
      <c r="X221" s="148"/>
      <c r="Y221" s="150"/>
      <c r="Z221" s="146">
        <f t="shared" si="47"/>
        <v>0</v>
      </c>
      <c r="AA221" s="148"/>
      <c r="AB221" s="150"/>
      <c r="AC221" s="148"/>
      <c r="AD221" s="146">
        <f t="shared" si="48"/>
        <v>0</v>
      </c>
      <c r="AE221" s="148"/>
      <c r="AF221" s="148"/>
      <c r="AG221" s="150"/>
      <c r="AH221" s="150"/>
      <c r="AI221" s="148"/>
      <c r="AJ221" s="148"/>
      <c r="AK221" s="150"/>
      <c r="AL221" s="148"/>
      <c r="AM221" s="148"/>
      <c r="AN221" s="384"/>
      <c r="AO221" s="385"/>
      <c r="AP221" s="385"/>
      <c r="AQ221" s="385"/>
      <c r="AR221" s="385"/>
      <c r="AS221" s="385"/>
      <c r="AT221" s="386"/>
      <c r="AU221" s="384"/>
      <c r="AV221" s="385"/>
      <c r="AW221" s="385"/>
      <c r="AX221" s="385"/>
      <c r="AY221" s="385"/>
      <c r="AZ221" s="385"/>
      <c r="BA221" s="385"/>
      <c r="BB221" s="385"/>
      <c r="BC221" s="385"/>
      <c r="BD221" s="385"/>
      <c r="BE221" s="385"/>
      <c r="BF221" s="386"/>
    </row>
    <row r="222" spans="1:58" x14ac:dyDescent="0.25">
      <c r="A222" s="100">
        <f>'Input Volunteers'!A221</f>
        <v>0</v>
      </c>
      <c r="B222" s="104">
        <f t="shared" si="38"/>
        <v>0</v>
      </c>
      <c r="C222" s="105">
        <f t="shared" si="39"/>
        <v>0</v>
      </c>
      <c r="D222" s="106">
        <f t="shared" si="40"/>
        <v>0</v>
      </c>
      <c r="E222" s="106"/>
      <c r="F222" s="146">
        <f t="shared" si="42"/>
        <v>0</v>
      </c>
      <c r="G222" s="148"/>
      <c r="H222" s="148"/>
      <c r="I222" s="147"/>
      <c r="J222" s="144">
        <f t="shared" si="43"/>
        <v>0</v>
      </c>
      <c r="K222" s="148"/>
      <c r="L222" s="148"/>
      <c r="M222" s="150"/>
      <c r="N222" s="146">
        <f t="shared" si="44"/>
        <v>0</v>
      </c>
      <c r="O222" s="148"/>
      <c r="P222" s="150"/>
      <c r="Q222" s="148"/>
      <c r="R222" s="146">
        <f t="shared" si="45"/>
        <v>0</v>
      </c>
      <c r="S222" s="150"/>
      <c r="T222" s="148"/>
      <c r="U222" s="148"/>
      <c r="V222" s="146">
        <f t="shared" si="46"/>
        <v>0</v>
      </c>
      <c r="W222" s="148"/>
      <c r="X222" s="148"/>
      <c r="Y222" s="150"/>
      <c r="Z222" s="146">
        <f t="shared" si="47"/>
        <v>0</v>
      </c>
      <c r="AA222" s="148"/>
      <c r="AB222" s="150"/>
      <c r="AC222" s="148"/>
      <c r="AD222" s="146">
        <f t="shared" si="48"/>
        <v>0</v>
      </c>
      <c r="AE222" s="148"/>
      <c r="AF222" s="148"/>
      <c r="AG222" s="150"/>
      <c r="AH222" s="150"/>
      <c r="AI222" s="148"/>
      <c r="AJ222" s="148"/>
      <c r="AK222" s="150"/>
      <c r="AL222" s="148"/>
      <c r="AM222" s="148"/>
      <c r="AN222" s="384"/>
      <c r="AO222" s="385"/>
      <c r="AP222" s="385"/>
      <c r="AQ222" s="385"/>
      <c r="AR222" s="385"/>
      <c r="AS222" s="385"/>
      <c r="AT222" s="386"/>
      <c r="AU222" s="384"/>
      <c r="AV222" s="385"/>
      <c r="AW222" s="385"/>
      <c r="AX222" s="385"/>
      <c r="AY222" s="385"/>
      <c r="AZ222" s="385"/>
      <c r="BA222" s="385"/>
      <c r="BB222" s="385"/>
      <c r="BC222" s="385"/>
      <c r="BD222" s="385"/>
      <c r="BE222" s="385"/>
      <c r="BF222" s="386"/>
    </row>
    <row r="223" spans="1:58" x14ac:dyDescent="0.25">
      <c r="A223" s="100">
        <f>'Input Volunteers'!A222</f>
        <v>0</v>
      </c>
      <c r="B223" s="104">
        <f t="shared" si="38"/>
        <v>0</v>
      </c>
      <c r="C223" s="105">
        <f t="shared" si="39"/>
        <v>0</v>
      </c>
      <c r="D223" s="106">
        <f t="shared" si="40"/>
        <v>0</v>
      </c>
      <c r="E223" s="106"/>
      <c r="F223" s="146">
        <f t="shared" si="42"/>
        <v>0</v>
      </c>
      <c r="G223" s="148"/>
      <c r="H223" s="148"/>
      <c r="I223" s="147"/>
      <c r="J223" s="144">
        <f t="shared" si="43"/>
        <v>0</v>
      </c>
      <c r="K223" s="148"/>
      <c r="L223" s="148"/>
      <c r="M223" s="150"/>
      <c r="N223" s="146">
        <f t="shared" si="44"/>
        <v>0</v>
      </c>
      <c r="O223" s="148"/>
      <c r="P223" s="150"/>
      <c r="Q223" s="148"/>
      <c r="R223" s="146">
        <f t="shared" si="45"/>
        <v>0</v>
      </c>
      <c r="S223" s="150"/>
      <c r="T223" s="148"/>
      <c r="U223" s="148"/>
      <c r="V223" s="146">
        <f t="shared" si="46"/>
        <v>0</v>
      </c>
      <c r="W223" s="148"/>
      <c r="X223" s="148"/>
      <c r="Y223" s="150"/>
      <c r="Z223" s="146">
        <f t="shared" si="47"/>
        <v>0</v>
      </c>
      <c r="AA223" s="148"/>
      <c r="AB223" s="150"/>
      <c r="AC223" s="148"/>
      <c r="AD223" s="146">
        <f t="shared" si="48"/>
        <v>0</v>
      </c>
      <c r="AE223" s="148"/>
      <c r="AF223" s="148"/>
      <c r="AG223" s="150"/>
      <c r="AH223" s="150"/>
      <c r="AI223" s="148"/>
      <c r="AJ223" s="148"/>
      <c r="AK223" s="150"/>
      <c r="AL223" s="148"/>
      <c r="AM223" s="148"/>
      <c r="AN223" s="384"/>
      <c r="AO223" s="385"/>
      <c r="AP223" s="385"/>
      <c r="AQ223" s="385"/>
      <c r="AR223" s="385"/>
      <c r="AS223" s="385"/>
      <c r="AT223" s="386"/>
      <c r="AU223" s="384"/>
      <c r="AV223" s="385"/>
      <c r="AW223" s="385"/>
      <c r="AX223" s="385"/>
      <c r="AY223" s="385"/>
      <c r="AZ223" s="385"/>
      <c r="BA223" s="385"/>
      <c r="BB223" s="385"/>
      <c r="BC223" s="385"/>
      <c r="BD223" s="385"/>
      <c r="BE223" s="385"/>
      <c r="BF223" s="386"/>
    </row>
    <row r="224" spans="1:58" x14ac:dyDescent="0.25">
      <c r="A224" s="100">
        <f>'Input Volunteers'!A223</f>
        <v>0</v>
      </c>
      <c r="B224" s="104">
        <f t="shared" si="38"/>
        <v>0</v>
      </c>
      <c r="C224" s="105">
        <f t="shared" si="39"/>
        <v>0</v>
      </c>
      <c r="D224" s="106">
        <f t="shared" si="40"/>
        <v>0</v>
      </c>
      <c r="E224" s="106"/>
      <c r="F224" s="146">
        <f t="shared" si="42"/>
        <v>0</v>
      </c>
      <c r="G224" s="148"/>
      <c r="H224" s="148"/>
      <c r="I224" s="147"/>
      <c r="J224" s="144">
        <f t="shared" si="43"/>
        <v>0</v>
      </c>
      <c r="K224" s="148"/>
      <c r="L224" s="148"/>
      <c r="M224" s="150"/>
      <c r="N224" s="146">
        <f t="shared" si="44"/>
        <v>0</v>
      </c>
      <c r="O224" s="148"/>
      <c r="P224" s="150"/>
      <c r="Q224" s="148"/>
      <c r="R224" s="146">
        <f t="shared" si="45"/>
        <v>0</v>
      </c>
      <c r="S224" s="150"/>
      <c r="T224" s="148"/>
      <c r="U224" s="148"/>
      <c r="V224" s="146">
        <f t="shared" si="46"/>
        <v>0</v>
      </c>
      <c r="W224" s="148"/>
      <c r="X224" s="148"/>
      <c r="Y224" s="150"/>
      <c r="Z224" s="146">
        <f t="shared" si="47"/>
        <v>0</v>
      </c>
      <c r="AA224" s="148"/>
      <c r="AB224" s="150"/>
      <c r="AC224" s="148"/>
      <c r="AD224" s="146">
        <f t="shared" si="48"/>
        <v>0</v>
      </c>
      <c r="AE224" s="148"/>
      <c r="AF224" s="148"/>
      <c r="AG224" s="150"/>
      <c r="AH224" s="150"/>
      <c r="AI224" s="148"/>
      <c r="AJ224" s="148"/>
      <c r="AK224" s="150"/>
      <c r="AL224" s="148"/>
      <c r="AM224" s="148"/>
      <c r="AN224" s="384"/>
      <c r="AO224" s="385"/>
      <c r="AP224" s="385"/>
      <c r="AQ224" s="385"/>
      <c r="AR224" s="385"/>
      <c r="AS224" s="385"/>
      <c r="AT224" s="386"/>
      <c r="AU224" s="384"/>
      <c r="AV224" s="385"/>
      <c r="AW224" s="385"/>
      <c r="AX224" s="385"/>
      <c r="AY224" s="385"/>
      <c r="AZ224" s="385"/>
      <c r="BA224" s="385"/>
      <c r="BB224" s="385"/>
      <c r="BC224" s="385"/>
      <c r="BD224" s="385"/>
      <c r="BE224" s="385"/>
      <c r="BF224" s="386"/>
    </row>
    <row r="225" spans="1:58" x14ac:dyDescent="0.25">
      <c r="A225" s="100">
        <f>'Input Volunteers'!A224</f>
        <v>0</v>
      </c>
      <c r="B225" s="104">
        <f t="shared" si="38"/>
        <v>0</v>
      </c>
      <c r="C225" s="105">
        <f t="shared" si="39"/>
        <v>0</v>
      </c>
      <c r="D225" s="106">
        <f t="shared" si="40"/>
        <v>0</v>
      </c>
      <c r="E225" s="106"/>
      <c r="F225" s="146">
        <f t="shared" si="42"/>
        <v>0</v>
      </c>
      <c r="G225" s="148"/>
      <c r="H225" s="148"/>
      <c r="I225" s="147"/>
      <c r="J225" s="144">
        <f t="shared" si="43"/>
        <v>0</v>
      </c>
      <c r="K225" s="148"/>
      <c r="L225" s="148"/>
      <c r="M225" s="150"/>
      <c r="N225" s="146">
        <f t="shared" si="44"/>
        <v>0</v>
      </c>
      <c r="O225" s="148"/>
      <c r="P225" s="150"/>
      <c r="Q225" s="148"/>
      <c r="R225" s="146">
        <f t="shared" si="45"/>
        <v>0</v>
      </c>
      <c r="S225" s="150"/>
      <c r="T225" s="148"/>
      <c r="U225" s="148"/>
      <c r="V225" s="146">
        <f t="shared" si="46"/>
        <v>0</v>
      </c>
      <c r="W225" s="148"/>
      <c r="X225" s="148"/>
      <c r="Y225" s="150"/>
      <c r="Z225" s="146">
        <f t="shared" si="47"/>
        <v>0</v>
      </c>
      <c r="AA225" s="148"/>
      <c r="AB225" s="150"/>
      <c r="AC225" s="148"/>
      <c r="AD225" s="146">
        <f t="shared" si="48"/>
        <v>0</v>
      </c>
      <c r="AE225" s="148"/>
      <c r="AF225" s="148"/>
      <c r="AG225" s="150"/>
      <c r="AH225" s="150"/>
      <c r="AI225" s="148"/>
      <c r="AJ225" s="148"/>
      <c r="AK225" s="150"/>
      <c r="AL225" s="148"/>
      <c r="AM225" s="148"/>
      <c r="AN225" s="384"/>
      <c r="AO225" s="385"/>
      <c r="AP225" s="385"/>
      <c r="AQ225" s="385"/>
      <c r="AR225" s="385"/>
      <c r="AS225" s="385"/>
      <c r="AT225" s="386"/>
      <c r="AU225" s="384"/>
      <c r="AV225" s="385"/>
      <c r="AW225" s="385"/>
      <c r="AX225" s="385"/>
      <c r="AY225" s="385"/>
      <c r="AZ225" s="385"/>
      <c r="BA225" s="385"/>
      <c r="BB225" s="385"/>
      <c r="BC225" s="385"/>
      <c r="BD225" s="385"/>
      <c r="BE225" s="385"/>
      <c r="BF225" s="386"/>
    </row>
    <row r="226" spans="1:58" x14ac:dyDescent="0.25">
      <c r="A226" s="100">
        <f>'Input Volunteers'!A225</f>
        <v>0</v>
      </c>
      <c r="B226" s="104">
        <f t="shared" si="38"/>
        <v>0</v>
      </c>
      <c r="C226" s="105">
        <f t="shared" si="39"/>
        <v>0</v>
      </c>
      <c r="D226" s="106">
        <f t="shared" si="40"/>
        <v>0</v>
      </c>
      <c r="E226" s="106"/>
      <c r="F226" s="146">
        <f t="shared" si="42"/>
        <v>0</v>
      </c>
      <c r="G226" s="148"/>
      <c r="H226" s="148"/>
      <c r="I226" s="147"/>
      <c r="J226" s="144">
        <f t="shared" si="43"/>
        <v>0</v>
      </c>
      <c r="K226" s="148"/>
      <c r="L226" s="148"/>
      <c r="M226" s="150"/>
      <c r="N226" s="146">
        <f t="shared" si="44"/>
        <v>0</v>
      </c>
      <c r="O226" s="148"/>
      <c r="P226" s="150"/>
      <c r="Q226" s="148"/>
      <c r="R226" s="146">
        <f t="shared" si="45"/>
        <v>0</v>
      </c>
      <c r="S226" s="150"/>
      <c r="T226" s="148"/>
      <c r="U226" s="148"/>
      <c r="V226" s="146">
        <f t="shared" si="46"/>
        <v>0</v>
      </c>
      <c r="W226" s="148"/>
      <c r="X226" s="148"/>
      <c r="Y226" s="150"/>
      <c r="Z226" s="146">
        <f t="shared" si="47"/>
        <v>0</v>
      </c>
      <c r="AA226" s="148"/>
      <c r="AB226" s="150"/>
      <c r="AC226" s="148"/>
      <c r="AD226" s="146">
        <f t="shared" si="48"/>
        <v>0</v>
      </c>
      <c r="AE226" s="148"/>
      <c r="AF226" s="148"/>
      <c r="AG226" s="150"/>
      <c r="AH226" s="150"/>
      <c r="AI226" s="148"/>
      <c r="AJ226" s="148"/>
      <c r="AK226" s="150"/>
      <c r="AL226" s="148"/>
      <c r="AM226" s="148"/>
      <c r="AN226" s="384"/>
      <c r="AO226" s="385"/>
      <c r="AP226" s="385"/>
      <c r="AQ226" s="385"/>
      <c r="AR226" s="385"/>
      <c r="AS226" s="385"/>
      <c r="AT226" s="386"/>
      <c r="AU226" s="384"/>
      <c r="AV226" s="385"/>
      <c r="AW226" s="385"/>
      <c r="AX226" s="385"/>
      <c r="AY226" s="385"/>
      <c r="AZ226" s="385"/>
      <c r="BA226" s="385"/>
      <c r="BB226" s="385"/>
      <c r="BC226" s="385"/>
      <c r="BD226" s="385"/>
      <c r="BE226" s="385"/>
      <c r="BF226" s="386"/>
    </row>
    <row r="227" spans="1:58" x14ac:dyDescent="0.25">
      <c r="A227" s="100">
        <f>'Input Volunteers'!A226</f>
        <v>0</v>
      </c>
      <c r="B227" s="104">
        <f t="shared" si="38"/>
        <v>0</v>
      </c>
      <c r="C227" s="105">
        <f t="shared" si="39"/>
        <v>0</v>
      </c>
      <c r="D227" s="106">
        <f t="shared" si="40"/>
        <v>0</v>
      </c>
      <c r="E227" s="106"/>
      <c r="F227" s="146">
        <f t="shared" si="42"/>
        <v>0</v>
      </c>
      <c r="G227" s="148"/>
      <c r="H227" s="148"/>
      <c r="I227" s="147"/>
      <c r="J227" s="144">
        <f t="shared" si="43"/>
        <v>0</v>
      </c>
      <c r="K227" s="148"/>
      <c r="L227" s="148"/>
      <c r="M227" s="150"/>
      <c r="N227" s="146">
        <f t="shared" si="44"/>
        <v>0</v>
      </c>
      <c r="O227" s="148"/>
      <c r="P227" s="150"/>
      <c r="Q227" s="148"/>
      <c r="R227" s="146">
        <f t="shared" si="45"/>
        <v>0</v>
      </c>
      <c r="S227" s="150"/>
      <c r="T227" s="148"/>
      <c r="U227" s="148"/>
      <c r="V227" s="146">
        <f t="shared" si="46"/>
        <v>0</v>
      </c>
      <c r="W227" s="148"/>
      <c r="X227" s="148"/>
      <c r="Y227" s="150"/>
      <c r="Z227" s="146">
        <f t="shared" si="47"/>
        <v>0</v>
      </c>
      <c r="AA227" s="148"/>
      <c r="AB227" s="150"/>
      <c r="AC227" s="148"/>
      <c r="AD227" s="146">
        <f t="shared" si="48"/>
        <v>0</v>
      </c>
      <c r="AE227" s="148"/>
      <c r="AF227" s="148"/>
      <c r="AG227" s="150"/>
      <c r="AH227" s="150"/>
      <c r="AI227" s="148"/>
      <c r="AJ227" s="148"/>
      <c r="AK227" s="150"/>
      <c r="AL227" s="148"/>
      <c r="AM227" s="148"/>
      <c r="AN227" s="384"/>
      <c r="AO227" s="385"/>
      <c r="AP227" s="385"/>
      <c r="AQ227" s="385"/>
      <c r="AR227" s="385"/>
      <c r="AS227" s="385"/>
      <c r="AT227" s="386"/>
      <c r="AU227" s="384"/>
      <c r="AV227" s="385"/>
      <c r="AW227" s="385"/>
      <c r="AX227" s="385"/>
      <c r="AY227" s="385"/>
      <c r="AZ227" s="385"/>
      <c r="BA227" s="385"/>
      <c r="BB227" s="385"/>
      <c r="BC227" s="385"/>
      <c r="BD227" s="385"/>
      <c r="BE227" s="385"/>
      <c r="BF227" s="386"/>
    </row>
    <row r="228" spans="1:58" x14ac:dyDescent="0.25">
      <c r="A228" s="100">
        <f>'Input Volunteers'!A227</f>
        <v>0</v>
      </c>
      <c r="B228" s="104">
        <f t="shared" si="38"/>
        <v>0</v>
      </c>
      <c r="C228" s="105">
        <f t="shared" si="39"/>
        <v>0</v>
      </c>
      <c r="D228" s="106">
        <f t="shared" si="40"/>
        <v>0</v>
      </c>
      <c r="E228" s="106"/>
      <c r="F228" s="146">
        <f t="shared" si="42"/>
        <v>0</v>
      </c>
      <c r="G228" s="148"/>
      <c r="H228" s="148"/>
      <c r="I228" s="147"/>
      <c r="J228" s="144">
        <f t="shared" si="43"/>
        <v>0</v>
      </c>
      <c r="K228" s="148"/>
      <c r="L228" s="148"/>
      <c r="M228" s="150"/>
      <c r="N228" s="146">
        <f t="shared" si="44"/>
        <v>0</v>
      </c>
      <c r="O228" s="148"/>
      <c r="P228" s="150"/>
      <c r="Q228" s="148"/>
      <c r="R228" s="146">
        <f t="shared" si="45"/>
        <v>0</v>
      </c>
      <c r="S228" s="150"/>
      <c r="T228" s="148"/>
      <c r="U228" s="148"/>
      <c r="V228" s="146">
        <f t="shared" si="46"/>
        <v>0</v>
      </c>
      <c r="W228" s="148"/>
      <c r="X228" s="148"/>
      <c r="Y228" s="150"/>
      <c r="Z228" s="146">
        <f t="shared" si="47"/>
        <v>0</v>
      </c>
      <c r="AA228" s="148"/>
      <c r="AB228" s="150"/>
      <c r="AC228" s="148"/>
      <c r="AD228" s="146">
        <f t="shared" si="48"/>
        <v>0</v>
      </c>
      <c r="AE228" s="148"/>
      <c r="AF228" s="148"/>
      <c r="AG228" s="150"/>
      <c r="AH228" s="150"/>
      <c r="AI228" s="148"/>
      <c r="AJ228" s="148"/>
      <c r="AK228" s="150"/>
      <c r="AL228" s="148"/>
      <c r="AM228" s="148"/>
      <c r="AN228" s="384"/>
      <c r="AO228" s="385"/>
      <c r="AP228" s="385"/>
      <c r="AQ228" s="385"/>
      <c r="AR228" s="385"/>
      <c r="AS228" s="385"/>
      <c r="AT228" s="386"/>
      <c r="AU228" s="384"/>
      <c r="AV228" s="385"/>
      <c r="AW228" s="385"/>
      <c r="AX228" s="385"/>
      <c r="AY228" s="385"/>
      <c r="AZ228" s="385"/>
      <c r="BA228" s="385"/>
      <c r="BB228" s="385"/>
      <c r="BC228" s="385"/>
      <c r="BD228" s="385"/>
      <c r="BE228" s="385"/>
      <c r="BF228" s="386"/>
    </row>
    <row r="229" spans="1:58" x14ac:dyDescent="0.25">
      <c r="A229" s="100">
        <f>'Input Volunteers'!A228</f>
        <v>0</v>
      </c>
      <c r="B229" s="104">
        <f t="shared" si="38"/>
        <v>0</v>
      </c>
      <c r="C229" s="105">
        <f t="shared" si="39"/>
        <v>0</v>
      </c>
      <c r="D229" s="106">
        <f t="shared" si="40"/>
        <v>0</v>
      </c>
      <c r="E229" s="106"/>
      <c r="F229" s="146">
        <f t="shared" si="42"/>
        <v>0</v>
      </c>
      <c r="G229" s="148"/>
      <c r="H229" s="148"/>
      <c r="I229" s="147"/>
      <c r="J229" s="144">
        <f t="shared" si="43"/>
        <v>0</v>
      </c>
      <c r="K229" s="148"/>
      <c r="L229" s="148"/>
      <c r="M229" s="150"/>
      <c r="N229" s="146">
        <f t="shared" si="44"/>
        <v>0</v>
      </c>
      <c r="O229" s="148"/>
      <c r="P229" s="150"/>
      <c r="Q229" s="148"/>
      <c r="R229" s="146">
        <f t="shared" si="45"/>
        <v>0</v>
      </c>
      <c r="S229" s="150"/>
      <c r="T229" s="148"/>
      <c r="U229" s="148"/>
      <c r="V229" s="146">
        <f t="shared" si="46"/>
        <v>0</v>
      </c>
      <c r="W229" s="148"/>
      <c r="X229" s="148"/>
      <c r="Y229" s="150"/>
      <c r="Z229" s="146">
        <f t="shared" si="47"/>
        <v>0</v>
      </c>
      <c r="AA229" s="148"/>
      <c r="AB229" s="150"/>
      <c r="AC229" s="148"/>
      <c r="AD229" s="146">
        <f t="shared" si="48"/>
        <v>0</v>
      </c>
      <c r="AE229" s="148"/>
      <c r="AF229" s="148"/>
      <c r="AG229" s="150"/>
      <c r="AH229" s="150"/>
      <c r="AI229" s="148"/>
      <c r="AJ229" s="148"/>
      <c r="AK229" s="150"/>
      <c r="AL229" s="148"/>
      <c r="AM229" s="148"/>
      <c r="AN229" s="384"/>
      <c r="AO229" s="385"/>
      <c r="AP229" s="385"/>
      <c r="AQ229" s="385"/>
      <c r="AR229" s="385"/>
      <c r="AS229" s="385"/>
      <c r="AT229" s="386"/>
      <c r="AU229" s="384"/>
      <c r="AV229" s="385"/>
      <c r="AW229" s="385"/>
      <c r="AX229" s="385"/>
      <c r="AY229" s="385"/>
      <c r="AZ229" s="385"/>
      <c r="BA229" s="385"/>
      <c r="BB229" s="385"/>
      <c r="BC229" s="385"/>
      <c r="BD229" s="385"/>
      <c r="BE229" s="385"/>
      <c r="BF229" s="386"/>
    </row>
    <row r="230" spans="1:58" x14ac:dyDescent="0.25">
      <c r="A230" s="100">
        <f>'Input Volunteers'!A229</f>
        <v>0</v>
      </c>
      <c r="B230" s="104">
        <f t="shared" si="38"/>
        <v>0</v>
      </c>
      <c r="C230" s="105">
        <f t="shared" si="39"/>
        <v>0</v>
      </c>
      <c r="D230" s="106">
        <f t="shared" si="40"/>
        <v>0</v>
      </c>
      <c r="E230" s="106"/>
      <c r="F230" s="146">
        <f t="shared" si="42"/>
        <v>0</v>
      </c>
      <c r="G230" s="148"/>
      <c r="H230" s="148"/>
      <c r="I230" s="147"/>
      <c r="J230" s="144">
        <f t="shared" si="43"/>
        <v>0</v>
      </c>
      <c r="K230" s="148"/>
      <c r="L230" s="148"/>
      <c r="M230" s="150"/>
      <c r="N230" s="146">
        <f t="shared" si="44"/>
        <v>0</v>
      </c>
      <c r="O230" s="148"/>
      <c r="P230" s="150"/>
      <c r="Q230" s="148"/>
      <c r="R230" s="146">
        <f t="shared" si="45"/>
        <v>0</v>
      </c>
      <c r="S230" s="150"/>
      <c r="T230" s="148"/>
      <c r="U230" s="148"/>
      <c r="V230" s="146">
        <f t="shared" si="46"/>
        <v>0</v>
      </c>
      <c r="W230" s="148"/>
      <c r="X230" s="148"/>
      <c r="Y230" s="150"/>
      <c r="Z230" s="146">
        <f t="shared" si="47"/>
        <v>0</v>
      </c>
      <c r="AA230" s="148"/>
      <c r="AB230" s="150"/>
      <c r="AC230" s="148"/>
      <c r="AD230" s="146">
        <f t="shared" si="48"/>
        <v>0</v>
      </c>
      <c r="AE230" s="148"/>
      <c r="AF230" s="148"/>
      <c r="AG230" s="150"/>
      <c r="AH230" s="150"/>
      <c r="AI230" s="148"/>
      <c r="AJ230" s="148"/>
      <c r="AK230" s="150"/>
      <c r="AL230" s="148"/>
      <c r="AM230" s="148"/>
      <c r="AN230" s="384"/>
      <c r="AO230" s="385"/>
      <c r="AP230" s="385"/>
      <c r="AQ230" s="385"/>
      <c r="AR230" s="385"/>
      <c r="AS230" s="385"/>
      <c r="AT230" s="386"/>
      <c r="AU230" s="384"/>
      <c r="AV230" s="385"/>
      <c r="AW230" s="385"/>
      <c r="AX230" s="385"/>
      <c r="AY230" s="385"/>
      <c r="AZ230" s="385"/>
      <c r="BA230" s="385"/>
      <c r="BB230" s="385"/>
      <c r="BC230" s="385"/>
      <c r="BD230" s="385"/>
      <c r="BE230" s="385"/>
      <c r="BF230" s="386"/>
    </row>
    <row r="231" spans="1:58" x14ac:dyDescent="0.25">
      <c r="A231" s="100">
        <f>'Input Volunteers'!A230</f>
        <v>0</v>
      </c>
      <c r="B231" s="104">
        <f t="shared" si="38"/>
        <v>0</v>
      </c>
      <c r="C231" s="105">
        <f t="shared" si="39"/>
        <v>0</v>
      </c>
      <c r="D231" s="106">
        <f t="shared" si="40"/>
        <v>0</v>
      </c>
      <c r="E231" s="106"/>
      <c r="F231" s="146">
        <f t="shared" si="42"/>
        <v>0</v>
      </c>
      <c r="G231" s="148"/>
      <c r="H231" s="148"/>
      <c r="I231" s="147"/>
      <c r="J231" s="144">
        <f t="shared" si="43"/>
        <v>0</v>
      </c>
      <c r="K231" s="148"/>
      <c r="L231" s="148"/>
      <c r="M231" s="150"/>
      <c r="N231" s="146">
        <f t="shared" si="44"/>
        <v>0</v>
      </c>
      <c r="O231" s="148"/>
      <c r="P231" s="150"/>
      <c r="Q231" s="148"/>
      <c r="R231" s="146">
        <f t="shared" si="45"/>
        <v>0</v>
      </c>
      <c r="S231" s="150"/>
      <c r="T231" s="148"/>
      <c r="U231" s="148"/>
      <c r="V231" s="146">
        <f t="shared" si="46"/>
        <v>0</v>
      </c>
      <c r="W231" s="148"/>
      <c r="X231" s="148"/>
      <c r="Y231" s="150"/>
      <c r="Z231" s="146">
        <f t="shared" si="47"/>
        <v>0</v>
      </c>
      <c r="AA231" s="148"/>
      <c r="AB231" s="150"/>
      <c r="AC231" s="148"/>
      <c r="AD231" s="146">
        <f t="shared" si="48"/>
        <v>0</v>
      </c>
      <c r="AE231" s="148"/>
      <c r="AF231" s="148"/>
      <c r="AG231" s="150"/>
      <c r="AH231" s="150"/>
      <c r="AI231" s="148"/>
      <c r="AJ231" s="148"/>
      <c r="AK231" s="150"/>
      <c r="AL231" s="148"/>
      <c r="AM231" s="148"/>
      <c r="AN231" s="384"/>
      <c r="AO231" s="385"/>
      <c r="AP231" s="385"/>
      <c r="AQ231" s="385"/>
      <c r="AR231" s="385"/>
      <c r="AS231" s="385"/>
      <c r="AT231" s="386"/>
      <c r="AU231" s="384"/>
      <c r="AV231" s="385"/>
      <c r="AW231" s="385"/>
      <c r="AX231" s="385"/>
      <c r="AY231" s="385"/>
      <c r="AZ231" s="385"/>
      <c r="BA231" s="385"/>
      <c r="BB231" s="385"/>
      <c r="BC231" s="385"/>
      <c r="BD231" s="385"/>
      <c r="BE231" s="385"/>
      <c r="BF231" s="386"/>
    </row>
    <row r="232" spans="1:58" x14ac:dyDescent="0.25">
      <c r="A232" s="100">
        <f>'Input Volunteers'!A231</f>
        <v>0</v>
      </c>
      <c r="B232" s="104">
        <f t="shared" si="38"/>
        <v>0</v>
      </c>
      <c r="C232" s="105">
        <f t="shared" si="39"/>
        <v>0</v>
      </c>
      <c r="D232" s="106">
        <f t="shared" si="40"/>
        <v>0</v>
      </c>
      <c r="E232" s="106"/>
      <c r="F232" s="146">
        <f t="shared" si="42"/>
        <v>0</v>
      </c>
      <c r="G232" s="148"/>
      <c r="H232" s="148"/>
      <c r="I232" s="147"/>
      <c r="J232" s="144">
        <f t="shared" si="43"/>
        <v>0</v>
      </c>
      <c r="K232" s="148"/>
      <c r="L232" s="148"/>
      <c r="M232" s="150"/>
      <c r="N232" s="146">
        <f t="shared" si="44"/>
        <v>0</v>
      </c>
      <c r="O232" s="148"/>
      <c r="P232" s="150"/>
      <c r="Q232" s="148"/>
      <c r="R232" s="146">
        <f t="shared" si="45"/>
        <v>0</v>
      </c>
      <c r="S232" s="150"/>
      <c r="T232" s="148"/>
      <c r="U232" s="148"/>
      <c r="V232" s="146">
        <f t="shared" si="46"/>
        <v>0</v>
      </c>
      <c r="W232" s="148"/>
      <c r="X232" s="148"/>
      <c r="Y232" s="150"/>
      <c r="Z232" s="146">
        <f t="shared" si="47"/>
        <v>0</v>
      </c>
      <c r="AA232" s="148"/>
      <c r="AB232" s="150"/>
      <c r="AC232" s="148"/>
      <c r="AD232" s="146">
        <f t="shared" si="48"/>
        <v>0</v>
      </c>
      <c r="AE232" s="148"/>
      <c r="AF232" s="148"/>
      <c r="AG232" s="150"/>
      <c r="AH232" s="150"/>
      <c r="AI232" s="148"/>
      <c r="AJ232" s="148"/>
      <c r="AK232" s="150"/>
      <c r="AL232" s="148"/>
      <c r="AM232" s="148"/>
      <c r="AN232" s="384"/>
      <c r="AO232" s="385"/>
      <c r="AP232" s="385"/>
      <c r="AQ232" s="385"/>
      <c r="AR232" s="385"/>
      <c r="AS232" s="385"/>
      <c r="AT232" s="386"/>
      <c r="AU232" s="384"/>
      <c r="AV232" s="385"/>
      <c r="AW232" s="385"/>
      <c r="AX232" s="385"/>
      <c r="AY232" s="385"/>
      <c r="AZ232" s="385"/>
      <c r="BA232" s="385"/>
      <c r="BB232" s="385"/>
      <c r="BC232" s="385"/>
      <c r="BD232" s="385"/>
      <c r="BE232" s="385"/>
      <c r="BF232" s="386"/>
    </row>
    <row r="233" spans="1:58" x14ac:dyDescent="0.25">
      <c r="A233" s="100">
        <f>'Input Volunteers'!A232</f>
        <v>0</v>
      </c>
      <c r="B233" s="104">
        <f t="shared" si="38"/>
        <v>0</v>
      </c>
      <c r="C233" s="105">
        <f t="shared" si="39"/>
        <v>0</v>
      </c>
      <c r="D233" s="106">
        <f t="shared" si="40"/>
        <v>0</v>
      </c>
      <c r="E233" s="106"/>
      <c r="F233" s="146">
        <f t="shared" si="42"/>
        <v>0</v>
      </c>
      <c r="G233" s="148"/>
      <c r="H233" s="148"/>
      <c r="I233" s="147"/>
      <c r="J233" s="144">
        <f t="shared" si="43"/>
        <v>0</v>
      </c>
      <c r="K233" s="148"/>
      <c r="L233" s="148"/>
      <c r="M233" s="150"/>
      <c r="N233" s="146">
        <f t="shared" si="44"/>
        <v>0</v>
      </c>
      <c r="O233" s="148"/>
      <c r="P233" s="150"/>
      <c r="Q233" s="148"/>
      <c r="R233" s="146">
        <f t="shared" si="45"/>
        <v>0</v>
      </c>
      <c r="S233" s="150"/>
      <c r="T233" s="148"/>
      <c r="U233" s="148"/>
      <c r="V233" s="146">
        <f t="shared" si="46"/>
        <v>0</v>
      </c>
      <c r="W233" s="148"/>
      <c r="X233" s="148"/>
      <c r="Y233" s="150"/>
      <c r="Z233" s="146">
        <f t="shared" si="47"/>
        <v>0</v>
      </c>
      <c r="AA233" s="148"/>
      <c r="AB233" s="150"/>
      <c r="AC233" s="148"/>
      <c r="AD233" s="146">
        <f t="shared" si="48"/>
        <v>0</v>
      </c>
      <c r="AE233" s="148"/>
      <c r="AF233" s="148"/>
      <c r="AG233" s="150"/>
      <c r="AH233" s="150"/>
      <c r="AI233" s="148"/>
      <c r="AJ233" s="148"/>
      <c r="AK233" s="150"/>
      <c r="AL233" s="148"/>
      <c r="AM233" s="148"/>
      <c r="AN233" s="384"/>
      <c r="AO233" s="385"/>
      <c r="AP233" s="385"/>
      <c r="AQ233" s="385"/>
      <c r="AR233" s="385"/>
      <c r="AS233" s="385"/>
      <c r="AT233" s="386"/>
      <c r="AU233" s="384"/>
      <c r="AV233" s="385"/>
      <c r="AW233" s="385"/>
      <c r="AX233" s="385"/>
      <c r="AY233" s="385"/>
      <c r="AZ233" s="385"/>
      <c r="BA233" s="385"/>
      <c r="BB233" s="385"/>
      <c r="BC233" s="385"/>
      <c r="BD233" s="385"/>
      <c r="BE233" s="385"/>
      <c r="BF233" s="386"/>
    </row>
    <row r="234" spans="1:58" x14ac:dyDescent="0.25">
      <c r="A234" s="100">
        <f>'Input Volunteers'!A233</f>
        <v>0</v>
      </c>
      <c r="B234" s="104">
        <f t="shared" si="38"/>
        <v>0</v>
      </c>
      <c r="C234" s="105">
        <f t="shared" si="39"/>
        <v>0</v>
      </c>
      <c r="D234" s="106">
        <f t="shared" si="40"/>
        <v>0</v>
      </c>
      <c r="E234" s="106"/>
      <c r="F234" s="146">
        <f t="shared" si="42"/>
        <v>0</v>
      </c>
      <c r="G234" s="148"/>
      <c r="H234" s="148"/>
      <c r="I234" s="147"/>
      <c r="J234" s="144">
        <f t="shared" si="43"/>
        <v>0</v>
      </c>
      <c r="K234" s="148"/>
      <c r="L234" s="148"/>
      <c r="M234" s="150"/>
      <c r="N234" s="146">
        <f t="shared" si="44"/>
        <v>0</v>
      </c>
      <c r="O234" s="148"/>
      <c r="P234" s="150"/>
      <c r="Q234" s="148"/>
      <c r="R234" s="146">
        <f t="shared" si="45"/>
        <v>0</v>
      </c>
      <c r="S234" s="150"/>
      <c r="T234" s="148"/>
      <c r="U234" s="148"/>
      <c r="V234" s="146">
        <f t="shared" si="46"/>
        <v>0</v>
      </c>
      <c r="W234" s="148"/>
      <c r="X234" s="148"/>
      <c r="Y234" s="150"/>
      <c r="Z234" s="146">
        <f t="shared" si="47"/>
        <v>0</v>
      </c>
      <c r="AA234" s="148"/>
      <c r="AB234" s="150"/>
      <c r="AC234" s="148"/>
      <c r="AD234" s="146">
        <f t="shared" si="48"/>
        <v>0</v>
      </c>
      <c r="AE234" s="148"/>
      <c r="AF234" s="148"/>
      <c r="AG234" s="150"/>
      <c r="AH234" s="150"/>
      <c r="AI234" s="148"/>
      <c r="AJ234" s="148"/>
      <c r="AK234" s="150"/>
      <c r="AL234" s="148"/>
      <c r="AM234" s="148"/>
      <c r="AN234" s="384"/>
      <c r="AO234" s="385"/>
      <c r="AP234" s="385"/>
      <c r="AQ234" s="385"/>
      <c r="AR234" s="385"/>
      <c r="AS234" s="385"/>
      <c r="AT234" s="386"/>
      <c r="AU234" s="384"/>
      <c r="AV234" s="385"/>
      <c r="AW234" s="385"/>
      <c r="AX234" s="385"/>
      <c r="AY234" s="385"/>
      <c r="AZ234" s="385"/>
      <c r="BA234" s="385"/>
      <c r="BB234" s="385"/>
      <c r="BC234" s="385"/>
      <c r="BD234" s="385"/>
      <c r="BE234" s="385"/>
      <c r="BF234" s="386"/>
    </row>
    <row r="235" spans="1:58" x14ac:dyDescent="0.25">
      <c r="A235" s="100">
        <f>'Input Volunteers'!A234</f>
        <v>0</v>
      </c>
      <c r="B235" s="104">
        <f t="shared" si="38"/>
        <v>0</v>
      </c>
      <c r="C235" s="105">
        <f t="shared" si="39"/>
        <v>0</v>
      </c>
      <c r="D235" s="106">
        <f t="shared" si="40"/>
        <v>0</v>
      </c>
      <c r="E235" s="106"/>
      <c r="F235" s="146">
        <f t="shared" si="42"/>
        <v>0</v>
      </c>
      <c r="G235" s="148"/>
      <c r="H235" s="148"/>
      <c r="I235" s="147"/>
      <c r="J235" s="144">
        <f t="shared" si="43"/>
        <v>0</v>
      </c>
      <c r="K235" s="148"/>
      <c r="L235" s="148"/>
      <c r="M235" s="150"/>
      <c r="N235" s="146">
        <f t="shared" si="44"/>
        <v>0</v>
      </c>
      <c r="O235" s="148"/>
      <c r="P235" s="150"/>
      <c r="Q235" s="148"/>
      <c r="R235" s="146">
        <f t="shared" si="45"/>
        <v>0</v>
      </c>
      <c r="S235" s="150"/>
      <c r="T235" s="148"/>
      <c r="U235" s="148"/>
      <c r="V235" s="146">
        <f t="shared" si="46"/>
        <v>0</v>
      </c>
      <c r="W235" s="148"/>
      <c r="X235" s="148"/>
      <c r="Y235" s="150"/>
      <c r="Z235" s="146">
        <f t="shared" si="47"/>
        <v>0</v>
      </c>
      <c r="AA235" s="148"/>
      <c r="AB235" s="150"/>
      <c r="AC235" s="148"/>
      <c r="AD235" s="146">
        <f t="shared" si="48"/>
        <v>0</v>
      </c>
      <c r="AE235" s="148"/>
      <c r="AF235" s="148"/>
      <c r="AG235" s="150"/>
      <c r="AH235" s="150"/>
      <c r="AI235" s="148"/>
      <c r="AJ235" s="148"/>
      <c r="AK235" s="150"/>
      <c r="AL235" s="148"/>
      <c r="AM235" s="148"/>
      <c r="AN235" s="384"/>
      <c r="AO235" s="385"/>
      <c r="AP235" s="385"/>
      <c r="AQ235" s="385"/>
      <c r="AR235" s="385"/>
      <c r="AS235" s="385"/>
      <c r="AT235" s="386"/>
      <c r="AU235" s="384"/>
      <c r="AV235" s="385"/>
      <c r="AW235" s="385"/>
      <c r="AX235" s="385"/>
      <c r="AY235" s="385"/>
      <c r="AZ235" s="385"/>
      <c r="BA235" s="385"/>
      <c r="BB235" s="385"/>
      <c r="BC235" s="385"/>
      <c r="BD235" s="385"/>
      <c r="BE235" s="385"/>
      <c r="BF235" s="386"/>
    </row>
    <row r="236" spans="1:58" x14ac:dyDescent="0.25">
      <c r="A236" s="100">
        <f>'Input Volunteers'!A235</f>
        <v>0</v>
      </c>
      <c r="B236" s="104">
        <f t="shared" si="38"/>
        <v>0</v>
      </c>
      <c r="C236" s="105">
        <f t="shared" si="39"/>
        <v>0</v>
      </c>
      <c r="D236" s="106">
        <f t="shared" si="40"/>
        <v>0</v>
      </c>
      <c r="E236" s="106"/>
      <c r="F236" s="146">
        <f t="shared" si="42"/>
        <v>0</v>
      </c>
      <c r="G236" s="148"/>
      <c r="H236" s="148"/>
      <c r="I236" s="147"/>
      <c r="J236" s="144">
        <f t="shared" si="43"/>
        <v>0</v>
      </c>
      <c r="K236" s="148"/>
      <c r="L236" s="148"/>
      <c r="M236" s="150"/>
      <c r="N236" s="146">
        <f t="shared" si="44"/>
        <v>0</v>
      </c>
      <c r="O236" s="148"/>
      <c r="P236" s="150"/>
      <c r="Q236" s="148"/>
      <c r="R236" s="146">
        <f t="shared" si="45"/>
        <v>0</v>
      </c>
      <c r="S236" s="150"/>
      <c r="T236" s="148"/>
      <c r="U236" s="148"/>
      <c r="V236" s="146">
        <f t="shared" si="46"/>
        <v>0</v>
      </c>
      <c r="W236" s="148"/>
      <c r="X236" s="148"/>
      <c r="Y236" s="150"/>
      <c r="Z236" s="146">
        <f t="shared" si="47"/>
        <v>0</v>
      </c>
      <c r="AA236" s="148"/>
      <c r="AB236" s="150"/>
      <c r="AC236" s="148"/>
      <c r="AD236" s="146">
        <f t="shared" si="48"/>
        <v>0</v>
      </c>
      <c r="AE236" s="148"/>
      <c r="AF236" s="148"/>
      <c r="AG236" s="150"/>
      <c r="AH236" s="150"/>
      <c r="AI236" s="148"/>
      <c r="AJ236" s="148"/>
      <c r="AK236" s="150"/>
      <c r="AL236" s="148"/>
      <c r="AM236" s="148"/>
      <c r="AN236" s="384"/>
      <c r="AO236" s="385"/>
      <c r="AP236" s="385"/>
      <c r="AQ236" s="385"/>
      <c r="AR236" s="385"/>
      <c r="AS236" s="385"/>
      <c r="AT236" s="386"/>
      <c r="AU236" s="384"/>
      <c r="AV236" s="385"/>
      <c r="AW236" s="385"/>
      <c r="AX236" s="385"/>
      <c r="AY236" s="385"/>
      <c r="AZ236" s="385"/>
      <c r="BA236" s="385"/>
      <c r="BB236" s="385"/>
      <c r="BC236" s="385"/>
      <c r="BD236" s="385"/>
      <c r="BE236" s="385"/>
      <c r="BF236" s="386"/>
    </row>
    <row r="237" spans="1:58" x14ac:dyDescent="0.25">
      <c r="A237" s="100">
        <f>'Input Volunteers'!A236</f>
        <v>0</v>
      </c>
      <c r="B237" s="104">
        <f t="shared" si="38"/>
        <v>0</v>
      </c>
      <c r="C237" s="105">
        <f t="shared" si="39"/>
        <v>0</v>
      </c>
      <c r="D237" s="106">
        <f t="shared" si="40"/>
        <v>0</v>
      </c>
      <c r="E237" s="106"/>
      <c r="F237" s="146">
        <f t="shared" si="42"/>
        <v>0</v>
      </c>
      <c r="G237" s="148"/>
      <c r="H237" s="148"/>
      <c r="I237" s="147"/>
      <c r="J237" s="144">
        <f t="shared" si="43"/>
        <v>0</v>
      </c>
      <c r="K237" s="148"/>
      <c r="L237" s="148"/>
      <c r="M237" s="150"/>
      <c r="N237" s="146">
        <f t="shared" si="44"/>
        <v>0</v>
      </c>
      <c r="O237" s="148"/>
      <c r="P237" s="150"/>
      <c r="Q237" s="148"/>
      <c r="R237" s="146">
        <f t="shared" si="45"/>
        <v>0</v>
      </c>
      <c r="S237" s="150"/>
      <c r="T237" s="148"/>
      <c r="U237" s="148"/>
      <c r="V237" s="146">
        <f t="shared" si="46"/>
        <v>0</v>
      </c>
      <c r="W237" s="148"/>
      <c r="X237" s="148"/>
      <c r="Y237" s="150"/>
      <c r="Z237" s="146">
        <f t="shared" si="47"/>
        <v>0</v>
      </c>
      <c r="AA237" s="148"/>
      <c r="AB237" s="150"/>
      <c r="AC237" s="148"/>
      <c r="AD237" s="146">
        <f t="shared" si="48"/>
        <v>0</v>
      </c>
      <c r="AE237" s="148"/>
      <c r="AF237" s="148"/>
      <c r="AG237" s="150"/>
      <c r="AH237" s="150"/>
      <c r="AI237" s="148"/>
      <c r="AJ237" s="148"/>
      <c r="AK237" s="150"/>
      <c r="AL237" s="148"/>
      <c r="AM237" s="148"/>
      <c r="AN237" s="384"/>
      <c r="AO237" s="385"/>
      <c r="AP237" s="385"/>
      <c r="AQ237" s="385"/>
      <c r="AR237" s="385"/>
      <c r="AS237" s="385"/>
      <c r="AT237" s="386"/>
      <c r="AU237" s="384"/>
      <c r="AV237" s="385"/>
      <c r="AW237" s="385"/>
      <c r="AX237" s="385"/>
      <c r="AY237" s="385"/>
      <c r="AZ237" s="385"/>
      <c r="BA237" s="385"/>
      <c r="BB237" s="385"/>
      <c r="BC237" s="385"/>
      <c r="BD237" s="385"/>
      <c r="BE237" s="385"/>
      <c r="BF237" s="386"/>
    </row>
    <row r="238" spans="1:58" x14ac:dyDescent="0.25">
      <c r="A238" s="100">
        <f>'Input Volunteers'!A237</f>
        <v>0</v>
      </c>
      <c r="B238" s="104">
        <f t="shared" si="38"/>
        <v>0</v>
      </c>
      <c r="C238" s="105">
        <f t="shared" si="39"/>
        <v>0</v>
      </c>
      <c r="D238" s="106">
        <f t="shared" si="40"/>
        <v>0</v>
      </c>
      <c r="E238" s="106"/>
      <c r="F238" s="146">
        <f t="shared" si="42"/>
        <v>0</v>
      </c>
      <c r="G238" s="148"/>
      <c r="H238" s="148"/>
      <c r="I238" s="147"/>
      <c r="J238" s="144">
        <f t="shared" si="43"/>
        <v>0</v>
      </c>
      <c r="K238" s="148"/>
      <c r="L238" s="148"/>
      <c r="M238" s="150"/>
      <c r="N238" s="146">
        <f t="shared" si="44"/>
        <v>0</v>
      </c>
      <c r="O238" s="148"/>
      <c r="P238" s="150"/>
      <c r="Q238" s="148"/>
      <c r="R238" s="146">
        <f t="shared" si="45"/>
        <v>0</v>
      </c>
      <c r="S238" s="150"/>
      <c r="T238" s="148"/>
      <c r="U238" s="148"/>
      <c r="V238" s="146">
        <f t="shared" si="46"/>
        <v>0</v>
      </c>
      <c r="W238" s="148"/>
      <c r="X238" s="148"/>
      <c r="Y238" s="150"/>
      <c r="Z238" s="146">
        <f t="shared" si="47"/>
        <v>0</v>
      </c>
      <c r="AA238" s="148"/>
      <c r="AB238" s="150"/>
      <c r="AC238" s="148"/>
      <c r="AD238" s="146">
        <f t="shared" si="48"/>
        <v>0</v>
      </c>
      <c r="AE238" s="148"/>
      <c r="AF238" s="148"/>
      <c r="AG238" s="150"/>
      <c r="AH238" s="150"/>
      <c r="AI238" s="148"/>
      <c r="AJ238" s="148"/>
      <c r="AK238" s="150"/>
      <c r="AL238" s="148"/>
      <c r="AM238" s="148"/>
      <c r="AN238" s="384"/>
      <c r="AO238" s="385"/>
      <c r="AP238" s="385"/>
      <c r="AQ238" s="385"/>
      <c r="AR238" s="385"/>
      <c r="AS238" s="385"/>
      <c r="AT238" s="386"/>
      <c r="AU238" s="384"/>
      <c r="AV238" s="385"/>
      <c r="AW238" s="385"/>
      <c r="AX238" s="385"/>
      <c r="AY238" s="385"/>
      <c r="AZ238" s="385"/>
      <c r="BA238" s="385"/>
      <c r="BB238" s="385"/>
      <c r="BC238" s="385"/>
      <c r="BD238" s="385"/>
      <c r="BE238" s="385"/>
      <c r="BF238" s="386"/>
    </row>
    <row r="239" spans="1:58" x14ac:dyDescent="0.25">
      <c r="A239" s="100">
        <f>'Input Volunteers'!A238</f>
        <v>0</v>
      </c>
      <c r="B239" s="104">
        <f t="shared" si="38"/>
        <v>0</v>
      </c>
      <c r="C239" s="105">
        <f t="shared" si="39"/>
        <v>0</v>
      </c>
      <c r="D239" s="106">
        <f t="shared" si="40"/>
        <v>0</v>
      </c>
      <c r="E239" s="106"/>
      <c r="F239" s="146">
        <f t="shared" si="42"/>
        <v>0</v>
      </c>
      <c r="G239" s="148"/>
      <c r="H239" s="148"/>
      <c r="I239" s="147"/>
      <c r="J239" s="144">
        <f t="shared" si="43"/>
        <v>0</v>
      </c>
      <c r="K239" s="148"/>
      <c r="L239" s="148"/>
      <c r="M239" s="150"/>
      <c r="N239" s="146">
        <f t="shared" si="44"/>
        <v>0</v>
      </c>
      <c r="O239" s="148"/>
      <c r="P239" s="150"/>
      <c r="Q239" s="148"/>
      <c r="R239" s="146">
        <f t="shared" si="45"/>
        <v>0</v>
      </c>
      <c r="S239" s="150"/>
      <c r="T239" s="148"/>
      <c r="U239" s="148"/>
      <c r="V239" s="146">
        <f t="shared" si="46"/>
        <v>0</v>
      </c>
      <c r="W239" s="148"/>
      <c r="X239" s="148"/>
      <c r="Y239" s="150"/>
      <c r="Z239" s="146">
        <f t="shared" si="47"/>
        <v>0</v>
      </c>
      <c r="AA239" s="148"/>
      <c r="AB239" s="150"/>
      <c r="AC239" s="148"/>
      <c r="AD239" s="146">
        <f t="shared" si="48"/>
        <v>0</v>
      </c>
      <c r="AE239" s="148"/>
      <c r="AF239" s="148"/>
      <c r="AG239" s="150"/>
      <c r="AH239" s="150"/>
      <c r="AI239" s="148"/>
      <c r="AJ239" s="148"/>
      <c r="AK239" s="150"/>
      <c r="AL239" s="148"/>
      <c r="AM239" s="148"/>
      <c r="AN239" s="384"/>
      <c r="AO239" s="385"/>
      <c r="AP239" s="385"/>
      <c r="AQ239" s="385"/>
      <c r="AR239" s="385"/>
      <c r="AS239" s="385"/>
      <c r="AT239" s="386"/>
      <c r="AU239" s="384"/>
      <c r="AV239" s="385"/>
      <c r="AW239" s="385"/>
      <c r="AX239" s="385"/>
      <c r="AY239" s="385"/>
      <c r="AZ239" s="385"/>
      <c r="BA239" s="385"/>
      <c r="BB239" s="385"/>
      <c r="BC239" s="385"/>
      <c r="BD239" s="385"/>
      <c r="BE239" s="385"/>
      <c r="BF239" s="386"/>
    </row>
    <row r="240" spans="1:58" x14ac:dyDescent="0.25">
      <c r="A240" s="100">
        <f>'Input Volunteers'!A239</f>
        <v>0</v>
      </c>
      <c r="B240" s="104">
        <f t="shared" si="38"/>
        <v>0</v>
      </c>
      <c r="C240" s="105">
        <f t="shared" si="39"/>
        <v>0</v>
      </c>
      <c r="D240" s="106">
        <f t="shared" si="40"/>
        <v>0</v>
      </c>
      <c r="E240" s="106"/>
      <c r="F240" s="146">
        <f t="shared" si="42"/>
        <v>0</v>
      </c>
      <c r="G240" s="148"/>
      <c r="H240" s="148"/>
      <c r="I240" s="147"/>
      <c r="J240" s="144">
        <f t="shared" si="43"/>
        <v>0</v>
      </c>
      <c r="K240" s="148"/>
      <c r="L240" s="148"/>
      <c r="M240" s="150"/>
      <c r="N240" s="146">
        <f t="shared" si="44"/>
        <v>0</v>
      </c>
      <c r="O240" s="148"/>
      <c r="P240" s="150"/>
      <c r="Q240" s="148"/>
      <c r="R240" s="146">
        <f t="shared" si="45"/>
        <v>0</v>
      </c>
      <c r="S240" s="150"/>
      <c r="T240" s="148"/>
      <c r="U240" s="148"/>
      <c r="V240" s="146">
        <f t="shared" si="46"/>
        <v>0</v>
      </c>
      <c r="W240" s="148"/>
      <c r="X240" s="148"/>
      <c r="Y240" s="150"/>
      <c r="Z240" s="146">
        <f t="shared" si="47"/>
        <v>0</v>
      </c>
      <c r="AA240" s="148"/>
      <c r="AB240" s="150"/>
      <c r="AC240" s="148"/>
      <c r="AD240" s="146">
        <f t="shared" si="48"/>
        <v>0</v>
      </c>
      <c r="AE240" s="148"/>
      <c r="AF240" s="148"/>
      <c r="AG240" s="150"/>
      <c r="AH240" s="150"/>
      <c r="AI240" s="148"/>
      <c r="AJ240" s="148"/>
      <c r="AK240" s="150"/>
      <c r="AL240" s="148"/>
      <c r="AM240" s="148"/>
      <c r="AN240" s="384"/>
      <c r="AO240" s="385"/>
      <c r="AP240" s="385"/>
      <c r="AQ240" s="385"/>
      <c r="AR240" s="385"/>
      <c r="AS240" s="385"/>
      <c r="AT240" s="386"/>
      <c r="AU240" s="384"/>
      <c r="AV240" s="385"/>
      <c r="AW240" s="385"/>
      <c r="AX240" s="385"/>
      <c r="AY240" s="385"/>
      <c r="AZ240" s="385"/>
      <c r="BA240" s="385"/>
      <c r="BB240" s="385"/>
      <c r="BC240" s="385"/>
      <c r="BD240" s="385"/>
      <c r="BE240" s="385"/>
      <c r="BF240" s="386"/>
    </row>
    <row r="241" spans="1:58" x14ac:dyDescent="0.25">
      <c r="A241" s="100">
        <f>'Input Volunteers'!A240</f>
        <v>0</v>
      </c>
      <c r="B241" s="104">
        <f t="shared" si="38"/>
        <v>0</v>
      </c>
      <c r="C241" s="105">
        <f t="shared" si="39"/>
        <v>0</v>
      </c>
      <c r="D241" s="106">
        <f t="shared" si="40"/>
        <v>0</v>
      </c>
      <c r="E241" s="106"/>
      <c r="F241" s="146">
        <f t="shared" si="42"/>
        <v>0</v>
      </c>
      <c r="G241" s="148"/>
      <c r="H241" s="148"/>
      <c r="I241" s="147"/>
      <c r="J241" s="144">
        <f t="shared" si="43"/>
        <v>0</v>
      </c>
      <c r="K241" s="148"/>
      <c r="L241" s="148"/>
      <c r="M241" s="150"/>
      <c r="N241" s="146">
        <f t="shared" si="44"/>
        <v>0</v>
      </c>
      <c r="O241" s="148"/>
      <c r="P241" s="150"/>
      <c r="Q241" s="148"/>
      <c r="R241" s="146">
        <f t="shared" si="45"/>
        <v>0</v>
      </c>
      <c r="S241" s="150"/>
      <c r="T241" s="148"/>
      <c r="U241" s="148"/>
      <c r="V241" s="146">
        <f t="shared" si="46"/>
        <v>0</v>
      </c>
      <c r="W241" s="148"/>
      <c r="X241" s="148"/>
      <c r="Y241" s="150"/>
      <c r="Z241" s="146">
        <f t="shared" si="47"/>
        <v>0</v>
      </c>
      <c r="AA241" s="148"/>
      <c r="AB241" s="150"/>
      <c r="AC241" s="148"/>
      <c r="AD241" s="146">
        <f t="shared" si="48"/>
        <v>0</v>
      </c>
      <c r="AE241" s="148"/>
      <c r="AF241" s="148"/>
      <c r="AG241" s="150"/>
      <c r="AH241" s="150"/>
      <c r="AI241" s="148"/>
      <c r="AJ241" s="148"/>
      <c r="AK241" s="150"/>
      <c r="AL241" s="148"/>
      <c r="AM241" s="148"/>
      <c r="AN241" s="384"/>
      <c r="AO241" s="385"/>
      <c r="AP241" s="385"/>
      <c r="AQ241" s="385"/>
      <c r="AR241" s="385"/>
      <c r="AS241" s="385"/>
      <c r="AT241" s="386"/>
      <c r="AU241" s="384"/>
      <c r="AV241" s="385"/>
      <c r="AW241" s="385"/>
      <c r="AX241" s="385"/>
      <c r="AY241" s="385"/>
      <c r="AZ241" s="385"/>
      <c r="BA241" s="385"/>
      <c r="BB241" s="385"/>
      <c r="BC241" s="385"/>
      <c r="BD241" s="385"/>
      <c r="BE241" s="385"/>
      <c r="BF241" s="386"/>
    </row>
    <row r="242" spans="1:58" x14ac:dyDescent="0.25">
      <c r="A242" s="100">
        <f>'Input Volunteers'!A241</f>
        <v>0</v>
      </c>
      <c r="B242" s="104">
        <f t="shared" si="38"/>
        <v>0</v>
      </c>
      <c r="C242" s="105">
        <f t="shared" si="39"/>
        <v>0</v>
      </c>
      <c r="D242" s="106">
        <f t="shared" si="40"/>
        <v>0</v>
      </c>
      <c r="E242" s="106"/>
      <c r="F242" s="146">
        <f t="shared" si="42"/>
        <v>0</v>
      </c>
      <c r="G242" s="148"/>
      <c r="H242" s="148"/>
      <c r="I242" s="147"/>
      <c r="J242" s="144">
        <f t="shared" si="43"/>
        <v>0</v>
      </c>
      <c r="K242" s="148"/>
      <c r="L242" s="148"/>
      <c r="M242" s="150"/>
      <c r="N242" s="146">
        <f t="shared" si="44"/>
        <v>0</v>
      </c>
      <c r="O242" s="148"/>
      <c r="P242" s="150"/>
      <c r="Q242" s="148"/>
      <c r="R242" s="146">
        <f t="shared" si="45"/>
        <v>0</v>
      </c>
      <c r="S242" s="150"/>
      <c r="T242" s="148"/>
      <c r="U242" s="148"/>
      <c r="V242" s="146">
        <f t="shared" si="46"/>
        <v>0</v>
      </c>
      <c r="W242" s="148"/>
      <c r="X242" s="148"/>
      <c r="Y242" s="150"/>
      <c r="Z242" s="146">
        <f t="shared" si="47"/>
        <v>0</v>
      </c>
      <c r="AA242" s="148"/>
      <c r="AB242" s="150"/>
      <c r="AC242" s="148"/>
      <c r="AD242" s="146">
        <f t="shared" si="48"/>
        <v>0</v>
      </c>
      <c r="AE242" s="148"/>
      <c r="AF242" s="148"/>
      <c r="AG242" s="150"/>
      <c r="AH242" s="150"/>
      <c r="AI242" s="148"/>
      <c r="AJ242" s="148"/>
      <c r="AK242" s="150"/>
      <c r="AL242" s="148"/>
      <c r="AM242" s="148"/>
      <c r="AN242" s="384"/>
      <c r="AO242" s="385"/>
      <c r="AP242" s="385"/>
      <c r="AQ242" s="385"/>
      <c r="AR242" s="385"/>
      <c r="AS242" s="385"/>
      <c r="AT242" s="386"/>
      <c r="AU242" s="384"/>
      <c r="AV242" s="385"/>
      <c r="AW242" s="385"/>
      <c r="AX242" s="385"/>
      <c r="AY242" s="385"/>
      <c r="AZ242" s="385"/>
      <c r="BA242" s="385"/>
      <c r="BB242" s="385"/>
      <c r="BC242" s="385"/>
      <c r="BD242" s="385"/>
      <c r="BE242" s="385"/>
      <c r="BF242" s="386"/>
    </row>
    <row r="243" spans="1:58" x14ac:dyDescent="0.25">
      <c r="A243" s="100">
        <f>'Input Volunteers'!A242</f>
        <v>0</v>
      </c>
      <c r="B243" s="104">
        <f t="shared" si="38"/>
        <v>0</v>
      </c>
      <c r="C243" s="105">
        <f t="shared" si="39"/>
        <v>0</v>
      </c>
      <c r="D243" s="106">
        <f t="shared" si="40"/>
        <v>0</v>
      </c>
      <c r="E243" s="106"/>
      <c r="F243" s="146">
        <f t="shared" si="42"/>
        <v>0</v>
      </c>
      <c r="G243" s="148"/>
      <c r="H243" s="148"/>
      <c r="I243" s="147"/>
      <c r="J243" s="144">
        <f t="shared" si="43"/>
        <v>0</v>
      </c>
      <c r="K243" s="148"/>
      <c r="L243" s="148"/>
      <c r="M243" s="150"/>
      <c r="N243" s="146">
        <f t="shared" si="44"/>
        <v>0</v>
      </c>
      <c r="O243" s="148"/>
      <c r="P243" s="150"/>
      <c r="Q243" s="148"/>
      <c r="R243" s="146">
        <f t="shared" si="45"/>
        <v>0</v>
      </c>
      <c r="S243" s="150"/>
      <c r="T243" s="148"/>
      <c r="U243" s="148"/>
      <c r="V243" s="146">
        <f t="shared" si="46"/>
        <v>0</v>
      </c>
      <c r="W243" s="148"/>
      <c r="X243" s="148"/>
      <c r="Y243" s="150"/>
      <c r="Z243" s="146">
        <f t="shared" si="47"/>
        <v>0</v>
      </c>
      <c r="AA243" s="148"/>
      <c r="AB243" s="150"/>
      <c r="AC243" s="148"/>
      <c r="AD243" s="146">
        <f t="shared" si="48"/>
        <v>0</v>
      </c>
      <c r="AE243" s="148"/>
      <c r="AF243" s="148"/>
      <c r="AG243" s="150"/>
      <c r="AH243" s="150"/>
      <c r="AI243" s="148"/>
      <c r="AJ243" s="148"/>
      <c r="AK243" s="150"/>
      <c r="AL243" s="148"/>
      <c r="AM243" s="148"/>
      <c r="AN243" s="384"/>
      <c r="AO243" s="385"/>
      <c r="AP243" s="385"/>
      <c r="AQ243" s="385"/>
      <c r="AR243" s="385"/>
      <c r="AS243" s="385"/>
      <c r="AT243" s="386"/>
      <c r="AU243" s="384"/>
      <c r="AV243" s="385"/>
      <c r="AW243" s="385"/>
      <c r="AX243" s="385"/>
      <c r="AY243" s="385"/>
      <c r="AZ243" s="385"/>
      <c r="BA243" s="385"/>
      <c r="BB243" s="385"/>
      <c r="BC243" s="385"/>
      <c r="BD243" s="385"/>
      <c r="BE243" s="385"/>
      <c r="BF243" s="386"/>
    </row>
    <row r="244" spans="1:58" x14ac:dyDescent="0.25">
      <c r="A244" s="100">
        <f>'Input Volunteers'!A243</f>
        <v>0</v>
      </c>
      <c r="B244" s="104">
        <f t="shared" si="38"/>
        <v>0</v>
      </c>
      <c r="C244" s="105">
        <f t="shared" si="39"/>
        <v>0</v>
      </c>
      <c r="D244" s="106">
        <f t="shared" si="40"/>
        <v>0</v>
      </c>
      <c r="E244" s="106"/>
      <c r="F244" s="146">
        <f t="shared" si="42"/>
        <v>0</v>
      </c>
      <c r="G244" s="148"/>
      <c r="H244" s="148"/>
      <c r="I244" s="147"/>
      <c r="J244" s="144">
        <f t="shared" si="43"/>
        <v>0</v>
      </c>
      <c r="K244" s="148"/>
      <c r="L244" s="148"/>
      <c r="M244" s="150"/>
      <c r="N244" s="146">
        <f t="shared" si="44"/>
        <v>0</v>
      </c>
      <c r="O244" s="148"/>
      <c r="P244" s="150"/>
      <c r="Q244" s="148"/>
      <c r="R244" s="146">
        <f t="shared" si="45"/>
        <v>0</v>
      </c>
      <c r="S244" s="150"/>
      <c r="T244" s="148"/>
      <c r="U244" s="148"/>
      <c r="V244" s="146">
        <f t="shared" si="46"/>
        <v>0</v>
      </c>
      <c r="W244" s="148"/>
      <c r="X244" s="148"/>
      <c r="Y244" s="150"/>
      <c r="Z244" s="146">
        <f t="shared" si="47"/>
        <v>0</v>
      </c>
      <c r="AA244" s="148"/>
      <c r="AB244" s="150"/>
      <c r="AC244" s="148"/>
      <c r="AD244" s="146">
        <f t="shared" si="48"/>
        <v>0</v>
      </c>
      <c r="AE244" s="148"/>
      <c r="AF244" s="148"/>
      <c r="AG244" s="150"/>
      <c r="AH244" s="150"/>
      <c r="AI244" s="148"/>
      <c r="AJ244" s="148"/>
      <c r="AK244" s="150"/>
      <c r="AL244" s="148"/>
      <c r="AM244" s="148"/>
      <c r="AN244" s="384"/>
      <c r="AO244" s="385"/>
      <c r="AP244" s="385"/>
      <c r="AQ244" s="385"/>
      <c r="AR244" s="385"/>
      <c r="AS244" s="385"/>
      <c r="AT244" s="386"/>
      <c r="AU244" s="384"/>
      <c r="AV244" s="385"/>
      <c r="AW244" s="385"/>
      <c r="AX244" s="385"/>
      <c r="AY244" s="385"/>
      <c r="AZ244" s="385"/>
      <c r="BA244" s="385"/>
      <c r="BB244" s="385"/>
      <c r="BC244" s="385"/>
      <c r="BD244" s="385"/>
      <c r="BE244" s="385"/>
      <c r="BF244" s="386"/>
    </row>
    <row r="245" spans="1:58" x14ac:dyDescent="0.25">
      <c r="A245" s="100">
        <f>'Input Volunteers'!A244</f>
        <v>0</v>
      </c>
      <c r="B245" s="104">
        <f t="shared" si="38"/>
        <v>0</v>
      </c>
      <c r="C245" s="105">
        <f t="shared" si="39"/>
        <v>0</v>
      </c>
      <c r="D245" s="106">
        <f t="shared" si="40"/>
        <v>0</v>
      </c>
      <c r="E245" s="106"/>
      <c r="F245" s="146">
        <f t="shared" si="42"/>
        <v>0</v>
      </c>
      <c r="G245" s="148"/>
      <c r="H245" s="148"/>
      <c r="I245" s="147"/>
      <c r="J245" s="144">
        <f t="shared" si="43"/>
        <v>0</v>
      </c>
      <c r="K245" s="148"/>
      <c r="L245" s="148"/>
      <c r="M245" s="150"/>
      <c r="N245" s="146">
        <f t="shared" si="44"/>
        <v>0</v>
      </c>
      <c r="O245" s="148"/>
      <c r="P245" s="150"/>
      <c r="Q245" s="148"/>
      <c r="R245" s="146">
        <f t="shared" si="45"/>
        <v>0</v>
      </c>
      <c r="S245" s="150"/>
      <c r="T245" s="148"/>
      <c r="U245" s="148"/>
      <c r="V245" s="146">
        <f t="shared" si="46"/>
        <v>0</v>
      </c>
      <c r="W245" s="148"/>
      <c r="X245" s="148"/>
      <c r="Y245" s="150"/>
      <c r="Z245" s="146">
        <f t="shared" si="47"/>
        <v>0</v>
      </c>
      <c r="AA245" s="148"/>
      <c r="AB245" s="150"/>
      <c r="AC245" s="148"/>
      <c r="AD245" s="146">
        <f t="shared" si="48"/>
        <v>0</v>
      </c>
      <c r="AE245" s="148"/>
      <c r="AF245" s="148"/>
      <c r="AG245" s="150"/>
      <c r="AH245" s="150"/>
      <c r="AI245" s="148"/>
      <c r="AJ245" s="148"/>
      <c r="AK245" s="150"/>
      <c r="AL245" s="148"/>
      <c r="AM245" s="148"/>
      <c r="AN245" s="384"/>
      <c r="AO245" s="385"/>
      <c r="AP245" s="385"/>
      <c r="AQ245" s="385"/>
      <c r="AR245" s="385"/>
      <c r="AS245" s="385"/>
      <c r="AT245" s="386"/>
      <c r="AU245" s="384"/>
      <c r="AV245" s="385"/>
      <c r="AW245" s="385"/>
      <c r="AX245" s="385"/>
      <c r="AY245" s="385"/>
      <c r="AZ245" s="385"/>
      <c r="BA245" s="385"/>
      <c r="BB245" s="385"/>
      <c r="BC245" s="385"/>
      <c r="BD245" s="385"/>
      <c r="BE245" s="385"/>
      <c r="BF245" s="386"/>
    </row>
    <row r="246" spans="1:58" x14ac:dyDescent="0.25">
      <c r="A246" s="100">
        <f>'Input Volunteers'!A245</f>
        <v>0</v>
      </c>
      <c r="B246" s="104">
        <f t="shared" si="38"/>
        <v>0</v>
      </c>
      <c r="C246" s="105">
        <f t="shared" si="39"/>
        <v>0</v>
      </c>
      <c r="D246" s="106">
        <f t="shared" si="40"/>
        <v>0</v>
      </c>
      <c r="E246" s="106"/>
      <c r="F246" s="146">
        <f t="shared" si="42"/>
        <v>0</v>
      </c>
      <c r="G246" s="148"/>
      <c r="H246" s="148"/>
      <c r="I246" s="147"/>
      <c r="J246" s="144">
        <f t="shared" si="43"/>
        <v>0</v>
      </c>
      <c r="K246" s="148"/>
      <c r="L246" s="148"/>
      <c r="M246" s="150"/>
      <c r="N246" s="146">
        <f t="shared" si="44"/>
        <v>0</v>
      </c>
      <c r="O246" s="148"/>
      <c r="P246" s="150"/>
      <c r="Q246" s="148"/>
      <c r="R246" s="146">
        <f t="shared" si="45"/>
        <v>0</v>
      </c>
      <c r="S246" s="150"/>
      <c r="T246" s="148"/>
      <c r="U246" s="148"/>
      <c r="V246" s="146">
        <f t="shared" si="46"/>
        <v>0</v>
      </c>
      <c r="W246" s="148"/>
      <c r="X246" s="148"/>
      <c r="Y246" s="150"/>
      <c r="Z246" s="146">
        <f t="shared" si="47"/>
        <v>0</v>
      </c>
      <c r="AA246" s="148"/>
      <c r="AB246" s="150"/>
      <c r="AC246" s="148"/>
      <c r="AD246" s="146">
        <f t="shared" si="48"/>
        <v>0</v>
      </c>
      <c r="AE246" s="148"/>
      <c r="AF246" s="148"/>
      <c r="AG246" s="150"/>
      <c r="AH246" s="150"/>
      <c r="AI246" s="148"/>
      <c r="AJ246" s="148"/>
      <c r="AK246" s="150"/>
      <c r="AL246" s="148"/>
      <c r="AM246" s="148"/>
      <c r="AN246" s="384"/>
      <c r="AO246" s="385"/>
      <c r="AP246" s="385"/>
      <c r="AQ246" s="385"/>
      <c r="AR246" s="385"/>
      <c r="AS246" s="385"/>
      <c r="AT246" s="386"/>
      <c r="AU246" s="384"/>
      <c r="AV246" s="385"/>
      <c r="AW246" s="385"/>
      <c r="AX246" s="385"/>
      <c r="AY246" s="385"/>
      <c r="AZ246" s="385"/>
      <c r="BA246" s="385"/>
      <c r="BB246" s="385"/>
      <c r="BC246" s="385"/>
      <c r="BD246" s="385"/>
      <c r="BE246" s="385"/>
      <c r="BF246" s="386"/>
    </row>
    <row r="247" spans="1:58" x14ac:dyDescent="0.25">
      <c r="A247" s="100">
        <f>'Input Volunteers'!A246</f>
        <v>0</v>
      </c>
      <c r="B247" s="104">
        <f t="shared" si="38"/>
        <v>0</v>
      </c>
      <c r="C247" s="105">
        <f t="shared" si="39"/>
        <v>0</v>
      </c>
      <c r="D247" s="106">
        <f t="shared" si="40"/>
        <v>0</v>
      </c>
      <c r="E247" s="106"/>
      <c r="F247" s="146">
        <f t="shared" si="42"/>
        <v>0</v>
      </c>
      <c r="G247" s="148"/>
      <c r="H247" s="148"/>
      <c r="I247" s="147"/>
      <c r="J247" s="144">
        <f t="shared" si="43"/>
        <v>0</v>
      </c>
      <c r="K247" s="148"/>
      <c r="L247" s="148"/>
      <c r="M247" s="150"/>
      <c r="N247" s="146">
        <f t="shared" si="44"/>
        <v>0</v>
      </c>
      <c r="O247" s="148"/>
      <c r="P247" s="150"/>
      <c r="Q247" s="148"/>
      <c r="R247" s="146">
        <f t="shared" si="45"/>
        <v>0</v>
      </c>
      <c r="S247" s="150"/>
      <c r="T247" s="148"/>
      <c r="U247" s="148"/>
      <c r="V247" s="146">
        <f t="shared" si="46"/>
        <v>0</v>
      </c>
      <c r="W247" s="148"/>
      <c r="X247" s="148"/>
      <c r="Y247" s="150"/>
      <c r="Z247" s="146">
        <f t="shared" si="47"/>
        <v>0</v>
      </c>
      <c r="AA247" s="148"/>
      <c r="AB247" s="150"/>
      <c r="AC247" s="148"/>
      <c r="AD247" s="146">
        <f t="shared" si="48"/>
        <v>0</v>
      </c>
      <c r="AE247" s="148"/>
      <c r="AF247" s="148"/>
      <c r="AG247" s="150"/>
      <c r="AH247" s="150"/>
      <c r="AI247" s="148"/>
      <c r="AJ247" s="148"/>
      <c r="AK247" s="150"/>
      <c r="AL247" s="148"/>
      <c r="AM247" s="148"/>
      <c r="AN247" s="384"/>
      <c r="AO247" s="385"/>
      <c r="AP247" s="385"/>
      <c r="AQ247" s="385"/>
      <c r="AR247" s="385"/>
      <c r="AS247" s="385"/>
      <c r="AT247" s="386"/>
      <c r="AU247" s="384"/>
      <c r="AV247" s="385"/>
      <c r="AW247" s="385"/>
      <c r="AX247" s="385"/>
      <c r="AY247" s="385"/>
      <c r="AZ247" s="385"/>
      <c r="BA247" s="385"/>
      <c r="BB247" s="385"/>
      <c r="BC247" s="385"/>
      <c r="BD247" s="385"/>
      <c r="BE247" s="385"/>
      <c r="BF247" s="386"/>
    </row>
    <row r="248" spans="1:58" x14ac:dyDescent="0.25">
      <c r="A248" s="100">
        <f>'Input Volunteers'!A247</f>
        <v>0</v>
      </c>
      <c r="B248" s="104">
        <f t="shared" si="38"/>
        <v>0</v>
      </c>
      <c r="C248" s="105">
        <f t="shared" si="39"/>
        <v>0</v>
      </c>
      <c r="D248" s="106">
        <f t="shared" si="40"/>
        <v>0</v>
      </c>
      <c r="E248" s="106"/>
      <c r="F248" s="146">
        <f t="shared" si="42"/>
        <v>0</v>
      </c>
      <c r="G248" s="148"/>
      <c r="H248" s="148"/>
      <c r="I248" s="147"/>
      <c r="J248" s="144">
        <f t="shared" si="43"/>
        <v>0</v>
      </c>
      <c r="K248" s="148"/>
      <c r="L248" s="148"/>
      <c r="M248" s="150"/>
      <c r="N248" s="146">
        <f t="shared" si="44"/>
        <v>0</v>
      </c>
      <c r="O248" s="148"/>
      <c r="P248" s="150"/>
      <c r="Q248" s="148"/>
      <c r="R248" s="146">
        <f t="shared" si="45"/>
        <v>0</v>
      </c>
      <c r="S248" s="150"/>
      <c r="T248" s="148"/>
      <c r="U248" s="148"/>
      <c r="V248" s="146">
        <f t="shared" si="46"/>
        <v>0</v>
      </c>
      <c r="W248" s="148"/>
      <c r="X248" s="148"/>
      <c r="Y248" s="150"/>
      <c r="Z248" s="146">
        <f t="shared" si="47"/>
        <v>0</v>
      </c>
      <c r="AA248" s="148"/>
      <c r="AB248" s="150"/>
      <c r="AC248" s="148"/>
      <c r="AD248" s="146">
        <f t="shared" si="48"/>
        <v>0</v>
      </c>
      <c r="AE248" s="148"/>
      <c r="AF248" s="148"/>
      <c r="AG248" s="150"/>
      <c r="AH248" s="150"/>
      <c r="AI248" s="148"/>
      <c r="AJ248" s="148"/>
      <c r="AK248" s="150"/>
      <c r="AL248" s="148"/>
      <c r="AM248" s="148"/>
      <c r="AN248" s="384"/>
      <c r="AO248" s="385"/>
      <c r="AP248" s="385"/>
      <c r="AQ248" s="385"/>
      <c r="AR248" s="385"/>
      <c r="AS248" s="385"/>
      <c r="AT248" s="386"/>
      <c r="AU248" s="384"/>
      <c r="AV248" s="385"/>
      <c r="AW248" s="385"/>
      <c r="AX248" s="385"/>
      <c r="AY248" s="385"/>
      <c r="AZ248" s="385"/>
      <c r="BA248" s="385"/>
      <c r="BB248" s="385"/>
      <c r="BC248" s="385"/>
      <c r="BD248" s="385"/>
      <c r="BE248" s="385"/>
      <c r="BF248" s="386"/>
    </row>
    <row r="249" spans="1:58" x14ac:dyDescent="0.25">
      <c r="A249" s="100">
        <f>'Input Volunteers'!A248</f>
        <v>0</v>
      </c>
      <c r="B249" s="104">
        <f t="shared" si="38"/>
        <v>0</v>
      </c>
      <c r="C249" s="105">
        <f t="shared" si="39"/>
        <v>0</v>
      </c>
      <c r="D249" s="106">
        <f t="shared" si="40"/>
        <v>0</v>
      </c>
      <c r="E249" s="106"/>
      <c r="F249" s="146">
        <f t="shared" si="42"/>
        <v>0</v>
      </c>
      <c r="G249" s="148"/>
      <c r="H249" s="148"/>
      <c r="I249" s="147"/>
      <c r="J249" s="144">
        <f t="shared" si="43"/>
        <v>0</v>
      </c>
      <c r="K249" s="148"/>
      <c r="L249" s="148"/>
      <c r="M249" s="150"/>
      <c r="N249" s="146">
        <f t="shared" si="44"/>
        <v>0</v>
      </c>
      <c r="O249" s="148"/>
      <c r="P249" s="150"/>
      <c r="Q249" s="148"/>
      <c r="R249" s="146">
        <f t="shared" si="45"/>
        <v>0</v>
      </c>
      <c r="S249" s="150"/>
      <c r="T249" s="148"/>
      <c r="U249" s="148"/>
      <c r="V249" s="146">
        <f t="shared" si="46"/>
        <v>0</v>
      </c>
      <c r="W249" s="148"/>
      <c r="X249" s="148"/>
      <c r="Y249" s="150"/>
      <c r="Z249" s="146">
        <f t="shared" si="47"/>
        <v>0</v>
      </c>
      <c r="AA249" s="148"/>
      <c r="AB249" s="150"/>
      <c r="AC249" s="148"/>
      <c r="AD249" s="146">
        <f t="shared" si="48"/>
        <v>0</v>
      </c>
      <c r="AE249" s="148"/>
      <c r="AF249" s="148"/>
      <c r="AG249" s="150"/>
      <c r="AH249" s="150"/>
      <c r="AI249" s="148"/>
      <c r="AJ249" s="148"/>
      <c r="AK249" s="150"/>
      <c r="AL249" s="148"/>
      <c r="AM249" s="148"/>
      <c r="AN249" s="384"/>
      <c r="AO249" s="385"/>
      <c r="AP249" s="385"/>
      <c r="AQ249" s="385"/>
      <c r="AR249" s="385"/>
      <c r="AS249" s="385"/>
      <c r="AT249" s="386"/>
      <c r="AU249" s="384"/>
      <c r="AV249" s="385"/>
      <c r="AW249" s="385"/>
      <c r="AX249" s="385"/>
      <c r="AY249" s="385"/>
      <c r="AZ249" s="385"/>
      <c r="BA249" s="385"/>
      <c r="BB249" s="385"/>
      <c r="BC249" s="385"/>
      <c r="BD249" s="385"/>
      <c r="BE249" s="385"/>
      <c r="BF249" s="386"/>
    </row>
    <row r="250" spans="1:58" x14ac:dyDescent="0.25">
      <c r="A250" s="100">
        <f>'Input Volunteers'!A249</f>
        <v>0</v>
      </c>
      <c r="B250" s="104">
        <f t="shared" si="38"/>
        <v>0</v>
      </c>
      <c r="C250" s="105">
        <f t="shared" si="39"/>
        <v>0</v>
      </c>
      <c r="D250" s="106">
        <f t="shared" si="40"/>
        <v>0</v>
      </c>
      <c r="E250" s="106"/>
      <c r="F250" s="146">
        <f t="shared" si="42"/>
        <v>0</v>
      </c>
      <c r="G250" s="148"/>
      <c r="H250" s="148"/>
      <c r="I250" s="147"/>
      <c r="J250" s="144">
        <f t="shared" si="43"/>
        <v>0</v>
      </c>
      <c r="K250" s="148"/>
      <c r="L250" s="148"/>
      <c r="M250" s="150"/>
      <c r="N250" s="146">
        <f t="shared" si="44"/>
        <v>0</v>
      </c>
      <c r="O250" s="148"/>
      <c r="P250" s="150"/>
      <c r="Q250" s="148"/>
      <c r="R250" s="146">
        <f t="shared" si="45"/>
        <v>0</v>
      </c>
      <c r="S250" s="150"/>
      <c r="T250" s="148"/>
      <c r="U250" s="148"/>
      <c r="V250" s="146">
        <f t="shared" si="46"/>
        <v>0</v>
      </c>
      <c r="W250" s="148"/>
      <c r="X250" s="148"/>
      <c r="Y250" s="150"/>
      <c r="Z250" s="146">
        <f t="shared" si="47"/>
        <v>0</v>
      </c>
      <c r="AA250" s="148"/>
      <c r="AB250" s="150"/>
      <c r="AC250" s="148"/>
      <c r="AD250" s="146">
        <f t="shared" si="48"/>
        <v>0</v>
      </c>
      <c r="AE250" s="148"/>
      <c r="AF250" s="148"/>
      <c r="AG250" s="150"/>
      <c r="AH250" s="150"/>
      <c r="AI250" s="148"/>
      <c r="AJ250" s="148"/>
      <c r="AK250" s="150"/>
      <c r="AL250" s="148"/>
      <c r="AM250" s="148"/>
      <c r="AN250" s="384"/>
      <c r="AO250" s="385"/>
      <c r="AP250" s="385"/>
      <c r="AQ250" s="385"/>
      <c r="AR250" s="385"/>
      <c r="AS250" s="385"/>
      <c r="AT250" s="386"/>
      <c r="AU250" s="384"/>
      <c r="AV250" s="385"/>
      <c r="AW250" s="385"/>
      <c r="AX250" s="385"/>
      <c r="AY250" s="385"/>
      <c r="AZ250" s="385"/>
      <c r="BA250" s="385"/>
      <c r="BB250" s="385"/>
      <c r="BC250" s="385"/>
      <c r="BD250" s="385"/>
      <c r="BE250" s="385"/>
      <c r="BF250" s="386"/>
    </row>
    <row r="251" spans="1:58" x14ac:dyDescent="0.25">
      <c r="A251" s="100">
        <f>'Input Volunteers'!A250</f>
        <v>0</v>
      </c>
      <c r="B251" s="104">
        <f t="shared" si="38"/>
        <v>0</v>
      </c>
      <c r="C251" s="105">
        <f t="shared" si="39"/>
        <v>0</v>
      </c>
      <c r="D251" s="106">
        <f t="shared" si="40"/>
        <v>0</v>
      </c>
      <c r="E251" s="106"/>
      <c r="F251" s="146">
        <f t="shared" si="42"/>
        <v>0</v>
      </c>
      <c r="G251" s="148"/>
      <c r="H251" s="148"/>
      <c r="I251" s="147"/>
      <c r="J251" s="144">
        <f t="shared" si="43"/>
        <v>0</v>
      </c>
      <c r="K251" s="148"/>
      <c r="L251" s="148"/>
      <c r="M251" s="150"/>
      <c r="N251" s="146">
        <f t="shared" si="44"/>
        <v>0</v>
      </c>
      <c r="O251" s="148"/>
      <c r="P251" s="150"/>
      <c r="Q251" s="148"/>
      <c r="R251" s="146">
        <f t="shared" si="45"/>
        <v>0</v>
      </c>
      <c r="S251" s="150"/>
      <c r="T251" s="148"/>
      <c r="U251" s="148"/>
      <c r="V251" s="146">
        <f t="shared" si="46"/>
        <v>0</v>
      </c>
      <c r="W251" s="148"/>
      <c r="X251" s="148"/>
      <c r="Y251" s="150"/>
      <c r="Z251" s="146">
        <f t="shared" si="47"/>
        <v>0</v>
      </c>
      <c r="AA251" s="148"/>
      <c r="AB251" s="150"/>
      <c r="AC251" s="148"/>
      <c r="AD251" s="146">
        <f t="shared" si="48"/>
        <v>0</v>
      </c>
      <c r="AE251" s="148"/>
      <c r="AF251" s="148"/>
      <c r="AG251" s="150"/>
      <c r="AH251" s="150"/>
      <c r="AI251" s="148"/>
      <c r="AJ251" s="148"/>
      <c r="AK251" s="150"/>
      <c r="AL251" s="148"/>
      <c r="AM251" s="148"/>
      <c r="AN251" s="384"/>
      <c r="AO251" s="385"/>
      <c r="AP251" s="385"/>
      <c r="AQ251" s="385"/>
      <c r="AR251" s="385"/>
      <c r="AS251" s="385"/>
      <c r="AT251" s="386"/>
      <c r="AU251" s="384"/>
      <c r="AV251" s="385"/>
      <c r="AW251" s="385"/>
      <c r="AX251" s="385"/>
      <c r="AY251" s="385"/>
      <c r="AZ251" s="385"/>
      <c r="BA251" s="385"/>
      <c r="BB251" s="385"/>
      <c r="BC251" s="385"/>
      <c r="BD251" s="385"/>
      <c r="BE251" s="385"/>
      <c r="BF251" s="386"/>
    </row>
    <row r="252" spans="1:58" x14ac:dyDescent="0.25">
      <c r="A252" s="100">
        <f>'Input Volunteers'!A251</f>
        <v>0</v>
      </c>
      <c r="B252" s="104">
        <f t="shared" ref="B252:B315" si="49">C252+D252+E252</f>
        <v>0</v>
      </c>
      <c r="C252" s="105">
        <f t="shared" ref="C252:C315" si="50">G252+K252+O252+S252+W252+AA252+AE252</f>
        <v>0</v>
      </c>
      <c r="D252" s="106">
        <f t="shared" ref="D252:D300" si="51">H252+L252+P252+T252+X252+AB252+AF252</f>
        <v>0</v>
      </c>
      <c r="E252" s="106"/>
      <c r="F252" s="146">
        <f t="shared" ref="F252:F315" si="52">G252+H252+I252</f>
        <v>0</v>
      </c>
      <c r="G252" s="148"/>
      <c r="H252" s="148"/>
      <c r="I252" s="147"/>
      <c r="J252" s="144">
        <f t="shared" ref="J252:J315" si="53">K252+L252+M252</f>
        <v>0</v>
      </c>
      <c r="K252" s="148"/>
      <c r="L252" s="148"/>
      <c r="M252" s="150"/>
      <c r="N252" s="146">
        <f t="shared" ref="N252:N315" si="54">O252+P252+Q252</f>
        <v>0</v>
      </c>
      <c r="O252" s="148"/>
      <c r="P252" s="150"/>
      <c r="Q252" s="148"/>
      <c r="R252" s="146">
        <f t="shared" ref="R252:R315" si="55">S252+T252+U252</f>
        <v>0</v>
      </c>
      <c r="S252" s="150"/>
      <c r="T252" s="148"/>
      <c r="U252" s="148"/>
      <c r="V252" s="146">
        <f t="shared" ref="V252:V315" si="56">W252+X252+Y252</f>
        <v>0</v>
      </c>
      <c r="W252" s="148"/>
      <c r="X252" s="148"/>
      <c r="Y252" s="150"/>
      <c r="Z252" s="146">
        <f t="shared" ref="Z252:Z315" si="57">AA252+AB252+AC252</f>
        <v>0</v>
      </c>
      <c r="AA252" s="148"/>
      <c r="AB252" s="150"/>
      <c r="AC252" s="148"/>
      <c r="AD252" s="146">
        <f t="shared" ref="AD252:AD315" si="58">AE252+AF252+AG252</f>
        <v>0</v>
      </c>
      <c r="AE252" s="148"/>
      <c r="AF252" s="148"/>
      <c r="AG252" s="150"/>
      <c r="AH252" s="150"/>
      <c r="AI252" s="148"/>
      <c r="AJ252" s="148"/>
      <c r="AK252" s="150"/>
      <c r="AL252" s="148"/>
      <c r="AM252" s="148"/>
      <c r="AN252" s="384"/>
      <c r="AO252" s="385"/>
      <c r="AP252" s="385"/>
      <c r="AQ252" s="385"/>
      <c r="AR252" s="385"/>
      <c r="AS252" s="385"/>
      <c r="AT252" s="386"/>
      <c r="AU252" s="384"/>
      <c r="AV252" s="385"/>
      <c r="AW252" s="385"/>
      <c r="AX252" s="385"/>
      <c r="AY252" s="385"/>
      <c r="AZ252" s="385"/>
      <c r="BA252" s="385"/>
      <c r="BB252" s="385"/>
      <c r="BC252" s="385"/>
      <c r="BD252" s="385"/>
      <c r="BE252" s="385"/>
      <c r="BF252" s="386"/>
    </row>
    <row r="253" spans="1:58" x14ac:dyDescent="0.25">
      <c r="A253" s="100">
        <f>'Input Volunteers'!A252</f>
        <v>0</v>
      </c>
      <c r="B253" s="104">
        <f t="shared" si="49"/>
        <v>0</v>
      </c>
      <c r="C253" s="105">
        <f t="shared" si="50"/>
        <v>0</v>
      </c>
      <c r="D253" s="106">
        <f t="shared" si="51"/>
        <v>0</v>
      </c>
      <c r="E253" s="106"/>
      <c r="F253" s="146">
        <f t="shared" si="52"/>
        <v>0</v>
      </c>
      <c r="G253" s="148"/>
      <c r="H253" s="148"/>
      <c r="I253" s="147"/>
      <c r="J253" s="144">
        <f t="shared" si="53"/>
        <v>0</v>
      </c>
      <c r="K253" s="148"/>
      <c r="L253" s="148"/>
      <c r="M253" s="150"/>
      <c r="N253" s="146">
        <f t="shared" si="54"/>
        <v>0</v>
      </c>
      <c r="O253" s="148"/>
      <c r="P253" s="150"/>
      <c r="Q253" s="148"/>
      <c r="R253" s="146">
        <f t="shared" si="55"/>
        <v>0</v>
      </c>
      <c r="S253" s="150"/>
      <c r="T253" s="148"/>
      <c r="U253" s="148"/>
      <c r="V253" s="146">
        <f t="shared" si="56"/>
        <v>0</v>
      </c>
      <c r="W253" s="148"/>
      <c r="X253" s="148"/>
      <c r="Y253" s="150"/>
      <c r="Z253" s="146">
        <f t="shared" si="57"/>
        <v>0</v>
      </c>
      <c r="AA253" s="148"/>
      <c r="AB253" s="150"/>
      <c r="AC253" s="148"/>
      <c r="AD253" s="146">
        <f t="shared" si="58"/>
        <v>0</v>
      </c>
      <c r="AE253" s="148"/>
      <c r="AF253" s="148"/>
      <c r="AG253" s="150"/>
      <c r="AH253" s="150"/>
      <c r="AI253" s="148"/>
      <c r="AJ253" s="148"/>
      <c r="AK253" s="150"/>
      <c r="AL253" s="148"/>
      <c r="AM253" s="148"/>
      <c r="AN253" s="384"/>
      <c r="AO253" s="385"/>
      <c r="AP253" s="385"/>
      <c r="AQ253" s="385"/>
      <c r="AR253" s="385"/>
      <c r="AS253" s="385"/>
      <c r="AT253" s="386"/>
      <c r="AU253" s="384"/>
      <c r="AV253" s="385"/>
      <c r="AW253" s="385"/>
      <c r="AX253" s="385"/>
      <c r="AY253" s="385"/>
      <c r="AZ253" s="385"/>
      <c r="BA253" s="385"/>
      <c r="BB253" s="385"/>
      <c r="BC253" s="385"/>
      <c r="BD253" s="385"/>
      <c r="BE253" s="385"/>
      <c r="BF253" s="386"/>
    </row>
    <row r="254" spans="1:58" x14ac:dyDescent="0.25">
      <c r="A254" s="100">
        <f>'Input Volunteers'!A253</f>
        <v>0</v>
      </c>
      <c r="B254" s="104">
        <f t="shared" si="49"/>
        <v>0</v>
      </c>
      <c r="C254" s="105">
        <f t="shared" si="50"/>
        <v>0</v>
      </c>
      <c r="D254" s="106">
        <f t="shared" si="51"/>
        <v>0</v>
      </c>
      <c r="E254" s="106"/>
      <c r="F254" s="146">
        <f t="shared" si="52"/>
        <v>0</v>
      </c>
      <c r="G254" s="148"/>
      <c r="H254" s="148"/>
      <c r="I254" s="147"/>
      <c r="J254" s="144">
        <f t="shared" si="53"/>
        <v>0</v>
      </c>
      <c r="K254" s="148"/>
      <c r="L254" s="148"/>
      <c r="M254" s="150"/>
      <c r="N254" s="146">
        <f t="shared" si="54"/>
        <v>0</v>
      </c>
      <c r="O254" s="148"/>
      <c r="P254" s="150"/>
      <c r="Q254" s="148"/>
      <c r="R254" s="146">
        <f t="shared" si="55"/>
        <v>0</v>
      </c>
      <c r="S254" s="150"/>
      <c r="T254" s="148"/>
      <c r="U254" s="148"/>
      <c r="V254" s="146">
        <f t="shared" si="56"/>
        <v>0</v>
      </c>
      <c r="W254" s="148"/>
      <c r="X254" s="148"/>
      <c r="Y254" s="150"/>
      <c r="Z254" s="146">
        <f t="shared" si="57"/>
        <v>0</v>
      </c>
      <c r="AA254" s="148"/>
      <c r="AB254" s="150"/>
      <c r="AC254" s="148"/>
      <c r="AD254" s="146">
        <f t="shared" si="58"/>
        <v>0</v>
      </c>
      <c r="AE254" s="148"/>
      <c r="AF254" s="148"/>
      <c r="AG254" s="150"/>
      <c r="AH254" s="150"/>
      <c r="AI254" s="148"/>
      <c r="AJ254" s="148"/>
      <c r="AK254" s="150"/>
      <c r="AL254" s="148"/>
      <c r="AM254" s="148"/>
      <c r="AN254" s="384"/>
      <c r="AO254" s="385"/>
      <c r="AP254" s="385"/>
      <c r="AQ254" s="385"/>
      <c r="AR254" s="385"/>
      <c r="AS254" s="385"/>
      <c r="AT254" s="386"/>
      <c r="AU254" s="384"/>
      <c r="AV254" s="385"/>
      <c r="AW254" s="385"/>
      <c r="AX254" s="385"/>
      <c r="AY254" s="385"/>
      <c r="AZ254" s="385"/>
      <c r="BA254" s="385"/>
      <c r="BB254" s="385"/>
      <c r="BC254" s="385"/>
      <c r="BD254" s="385"/>
      <c r="BE254" s="385"/>
      <c r="BF254" s="386"/>
    </row>
    <row r="255" spans="1:58" x14ac:dyDescent="0.25">
      <c r="A255" s="100">
        <f>'Input Volunteers'!A254</f>
        <v>0</v>
      </c>
      <c r="B255" s="104">
        <f t="shared" si="49"/>
        <v>0</v>
      </c>
      <c r="C255" s="105">
        <f t="shared" si="50"/>
        <v>0</v>
      </c>
      <c r="D255" s="106">
        <f t="shared" si="51"/>
        <v>0</v>
      </c>
      <c r="E255" s="106"/>
      <c r="F255" s="146">
        <f t="shared" si="52"/>
        <v>0</v>
      </c>
      <c r="G255" s="148"/>
      <c r="H255" s="148"/>
      <c r="I255" s="147"/>
      <c r="J255" s="144">
        <f t="shared" si="53"/>
        <v>0</v>
      </c>
      <c r="K255" s="148"/>
      <c r="L255" s="148"/>
      <c r="M255" s="150"/>
      <c r="N255" s="146">
        <f t="shared" si="54"/>
        <v>0</v>
      </c>
      <c r="O255" s="148"/>
      <c r="P255" s="150"/>
      <c r="Q255" s="148"/>
      <c r="R255" s="146">
        <f t="shared" si="55"/>
        <v>0</v>
      </c>
      <c r="S255" s="150"/>
      <c r="T255" s="148"/>
      <c r="U255" s="148"/>
      <c r="V255" s="146">
        <f t="shared" si="56"/>
        <v>0</v>
      </c>
      <c r="W255" s="148"/>
      <c r="X255" s="148"/>
      <c r="Y255" s="150"/>
      <c r="Z255" s="146">
        <f t="shared" si="57"/>
        <v>0</v>
      </c>
      <c r="AA255" s="148"/>
      <c r="AB255" s="150"/>
      <c r="AC255" s="148"/>
      <c r="AD255" s="146">
        <f t="shared" si="58"/>
        <v>0</v>
      </c>
      <c r="AE255" s="148"/>
      <c r="AF255" s="148"/>
      <c r="AG255" s="150"/>
      <c r="AH255" s="150"/>
      <c r="AI255" s="148"/>
      <c r="AJ255" s="148"/>
      <c r="AK255" s="150"/>
      <c r="AL255" s="148"/>
      <c r="AM255" s="148"/>
      <c r="AN255" s="384"/>
      <c r="AO255" s="385"/>
      <c r="AP255" s="385"/>
      <c r="AQ255" s="385"/>
      <c r="AR255" s="385"/>
      <c r="AS255" s="385"/>
      <c r="AT255" s="386"/>
      <c r="AU255" s="384"/>
      <c r="AV255" s="385"/>
      <c r="AW255" s="385"/>
      <c r="AX255" s="385"/>
      <c r="AY255" s="385"/>
      <c r="AZ255" s="385"/>
      <c r="BA255" s="385"/>
      <c r="BB255" s="385"/>
      <c r="BC255" s="385"/>
      <c r="BD255" s="385"/>
      <c r="BE255" s="385"/>
      <c r="BF255" s="386"/>
    </row>
    <row r="256" spans="1:58" x14ac:dyDescent="0.25">
      <c r="A256" s="100">
        <f>'Input Volunteers'!A255</f>
        <v>0</v>
      </c>
      <c r="B256" s="104">
        <f t="shared" si="49"/>
        <v>0</v>
      </c>
      <c r="C256" s="105">
        <f t="shared" si="50"/>
        <v>0</v>
      </c>
      <c r="D256" s="106">
        <f t="shared" si="51"/>
        <v>0</v>
      </c>
      <c r="E256" s="106"/>
      <c r="F256" s="146">
        <f t="shared" si="52"/>
        <v>0</v>
      </c>
      <c r="G256" s="148"/>
      <c r="H256" s="148"/>
      <c r="I256" s="147"/>
      <c r="J256" s="144">
        <f t="shared" si="53"/>
        <v>0</v>
      </c>
      <c r="K256" s="148"/>
      <c r="L256" s="148"/>
      <c r="M256" s="150"/>
      <c r="N256" s="146">
        <f t="shared" si="54"/>
        <v>0</v>
      </c>
      <c r="O256" s="148"/>
      <c r="P256" s="150"/>
      <c r="Q256" s="148"/>
      <c r="R256" s="146">
        <f t="shared" si="55"/>
        <v>0</v>
      </c>
      <c r="S256" s="150"/>
      <c r="T256" s="148"/>
      <c r="U256" s="148"/>
      <c r="V256" s="146">
        <f t="shared" si="56"/>
        <v>0</v>
      </c>
      <c r="W256" s="148"/>
      <c r="X256" s="148"/>
      <c r="Y256" s="150"/>
      <c r="Z256" s="146">
        <f t="shared" si="57"/>
        <v>0</v>
      </c>
      <c r="AA256" s="148"/>
      <c r="AB256" s="150"/>
      <c r="AC256" s="148"/>
      <c r="AD256" s="146">
        <f t="shared" si="58"/>
        <v>0</v>
      </c>
      <c r="AE256" s="148"/>
      <c r="AF256" s="148"/>
      <c r="AG256" s="150"/>
      <c r="AH256" s="150"/>
      <c r="AI256" s="148"/>
      <c r="AJ256" s="148"/>
      <c r="AK256" s="150"/>
      <c r="AL256" s="148"/>
      <c r="AM256" s="148"/>
      <c r="AN256" s="384"/>
      <c r="AO256" s="385"/>
      <c r="AP256" s="385"/>
      <c r="AQ256" s="385"/>
      <c r="AR256" s="385"/>
      <c r="AS256" s="385"/>
      <c r="AT256" s="386"/>
      <c r="AU256" s="384"/>
      <c r="AV256" s="385"/>
      <c r="AW256" s="385"/>
      <c r="AX256" s="385"/>
      <c r="AY256" s="385"/>
      <c r="AZ256" s="385"/>
      <c r="BA256" s="385"/>
      <c r="BB256" s="385"/>
      <c r="BC256" s="385"/>
      <c r="BD256" s="385"/>
      <c r="BE256" s="385"/>
      <c r="BF256" s="386"/>
    </row>
    <row r="257" spans="1:58" x14ac:dyDescent="0.25">
      <c r="A257" s="100">
        <f>'Input Volunteers'!A256</f>
        <v>0</v>
      </c>
      <c r="B257" s="104">
        <f t="shared" si="49"/>
        <v>0</v>
      </c>
      <c r="C257" s="105">
        <f t="shared" si="50"/>
        <v>0</v>
      </c>
      <c r="D257" s="106">
        <f t="shared" si="51"/>
        <v>0</v>
      </c>
      <c r="E257" s="106"/>
      <c r="F257" s="146">
        <f t="shared" si="52"/>
        <v>0</v>
      </c>
      <c r="G257" s="148"/>
      <c r="H257" s="148"/>
      <c r="I257" s="147"/>
      <c r="J257" s="144">
        <f t="shared" si="53"/>
        <v>0</v>
      </c>
      <c r="K257" s="148"/>
      <c r="L257" s="148"/>
      <c r="M257" s="150"/>
      <c r="N257" s="146">
        <f t="shared" si="54"/>
        <v>0</v>
      </c>
      <c r="O257" s="148"/>
      <c r="P257" s="150"/>
      <c r="Q257" s="148"/>
      <c r="R257" s="146">
        <f t="shared" si="55"/>
        <v>0</v>
      </c>
      <c r="S257" s="150"/>
      <c r="T257" s="148"/>
      <c r="U257" s="148"/>
      <c r="V257" s="146">
        <f t="shared" si="56"/>
        <v>0</v>
      </c>
      <c r="W257" s="148"/>
      <c r="X257" s="148"/>
      <c r="Y257" s="150"/>
      <c r="Z257" s="146">
        <f t="shared" si="57"/>
        <v>0</v>
      </c>
      <c r="AA257" s="148"/>
      <c r="AB257" s="150"/>
      <c r="AC257" s="148"/>
      <c r="AD257" s="146">
        <f t="shared" si="58"/>
        <v>0</v>
      </c>
      <c r="AE257" s="148"/>
      <c r="AF257" s="148"/>
      <c r="AG257" s="150"/>
      <c r="AH257" s="150"/>
      <c r="AI257" s="148"/>
      <c r="AJ257" s="148"/>
      <c r="AK257" s="150"/>
      <c r="AL257" s="148"/>
      <c r="AM257" s="148"/>
      <c r="AN257" s="384"/>
      <c r="AO257" s="385"/>
      <c r="AP257" s="385"/>
      <c r="AQ257" s="385"/>
      <c r="AR257" s="385"/>
      <c r="AS257" s="385"/>
      <c r="AT257" s="386"/>
      <c r="AU257" s="384"/>
      <c r="AV257" s="385"/>
      <c r="AW257" s="385"/>
      <c r="AX257" s="385"/>
      <c r="AY257" s="385"/>
      <c r="AZ257" s="385"/>
      <c r="BA257" s="385"/>
      <c r="BB257" s="385"/>
      <c r="BC257" s="385"/>
      <c r="BD257" s="385"/>
      <c r="BE257" s="385"/>
      <c r="BF257" s="386"/>
    </row>
    <row r="258" spans="1:58" x14ac:dyDescent="0.25">
      <c r="A258" s="100">
        <f>'Input Volunteers'!A257</f>
        <v>0</v>
      </c>
      <c r="B258" s="104">
        <f t="shared" si="49"/>
        <v>0</v>
      </c>
      <c r="C258" s="105">
        <f t="shared" si="50"/>
        <v>0</v>
      </c>
      <c r="D258" s="106">
        <f t="shared" si="51"/>
        <v>0</v>
      </c>
      <c r="E258" s="106"/>
      <c r="F258" s="146">
        <f t="shared" si="52"/>
        <v>0</v>
      </c>
      <c r="G258" s="148"/>
      <c r="H258" s="148"/>
      <c r="I258" s="147"/>
      <c r="J258" s="144">
        <f t="shared" si="53"/>
        <v>0</v>
      </c>
      <c r="K258" s="148"/>
      <c r="L258" s="148"/>
      <c r="M258" s="150"/>
      <c r="N258" s="146">
        <f t="shared" si="54"/>
        <v>0</v>
      </c>
      <c r="O258" s="148"/>
      <c r="P258" s="150"/>
      <c r="Q258" s="148"/>
      <c r="R258" s="146">
        <f t="shared" si="55"/>
        <v>0</v>
      </c>
      <c r="S258" s="150"/>
      <c r="T258" s="148"/>
      <c r="U258" s="148"/>
      <c r="V258" s="146">
        <f t="shared" si="56"/>
        <v>0</v>
      </c>
      <c r="W258" s="148"/>
      <c r="X258" s="148"/>
      <c r="Y258" s="150"/>
      <c r="Z258" s="146">
        <f t="shared" si="57"/>
        <v>0</v>
      </c>
      <c r="AA258" s="148"/>
      <c r="AB258" s="150"/>
      <c r="AC258" s="148"/>
      <c r="AD258" s="146">
        <f t="shared" si="58"/>
        <v>0</v>
      </c>
      <c r="AE258" s="148"/>
      <c r="AF258" s="148"/>
      <c r="AG258" s="150"/>
      <c r="AH258" s="150"/>
      <c r="AI258" s="148"/>
      <c r="AJ258" s="148"/>
      <c r="AK258" s="150"/>
      <c r="AL258" s="148"/>
      <c r="AM258" s="148"/>
      <c r="AN258" s="384"/>
      <c r="AO258" s="385"/>
      <c r="AP258" s="385"/>
      <c r="AQ258" s="385"/>
      <c r="AR258" s="385"/>
      <c r="AS258" s="385"/>
      <c r="AT258" s="386"/>
      <c r="AU258" s="384"/>
      <c r="AV258" s="385"/>
      <c r="AW258" s="385"/>
      <c r="AX258" s="385"/>
      <c r="AY258" s="385"/>
      <c r="AZ258" s="385"/>
      <c r="BA258" s="385"/>
      <c r="BB258" s="385"/>
      <c r="BC258" s="385"/>
      <c r="BD258" s="385"/>
      <c r="BE258" s="385"/>
      <c r="BF258" s="386"/>
    </row>
    <row r="259" spans="1:58" x14ac:dyDescent="0.25">
      <c r="A259" s="100">
        <f>'Input Volunteers'!A258</f>
        <v>0</v>
      </c>
      <c r="B259" s="104">
        <f t="shared" si="49"/>
        <v>0</v>
      </c>
      <c r="C259" s="105">
        <f t="shared" si="50"/>
        <v>0</v>
      </c>
      <c r="D259" s="106">
        <f t="shared" si="51"/>
        <v>0</v>
      </c>
      <c r="E259" s="106"/>
      <c r="F259" s="146">
        <f t="shared" si="52"/>
        <v>0</v>
      </c>
      <c r="G259" s="148"/>
      <c r="H259" s="148"/>
      <c r="I259" s="147"/>
      <c r="J259" s="144">
        <f t="shared" si="53"/>
        <v>0</v>
      </c>
      <c r="K259" s="148"/>
      <c r="L259" s="148"/>
      <c r="M259" s="150"/>
      <c r="N259" s="146">
        <f t="shared" si="54"/>
        <v>0</v>
      </c>
      <c r="O259" s="148"/>
      <c r="P259" s="150"/>
      <c r="Q259" s="148"/>
      <c r="R259" s="146">
        <f t="shared" si="55"/>
        <v>0</v>
      </c>
      <c r="S259" s="150"/>
      <c r="T259" s="148"/>
      <c r="U259" s="148"/>
      <c r="V259" s="146">
        <f t="shared" si="56"/>
        <v>0</v>
      </c>
      <c r="W259" s="148"/>
      <c r="X259" s="148"/>
      <c r="Y259" s="150"/>
      <c r="Z259" s="146">
        <f t="shared" si="57"/>
        <v>0</v>
      </c>
      <c r="AA259" s="148"/>
      <c r="AB259" s="150"/>
      <c r="AC259" s="148"/>
      <c r="AD259" s="146">
        <f t="shared" si="58"/>
        <v>0</v>
      </c>
      <c r="AE259" s="148"/>
      <c r="AF259" s="148"/>
      <c r="AG259" s="150"/>
      <c r="AH259" s="150"/>
      <c r="AI259" s="148"/>
      <c r="AJ259" s="148"/>
      <c r="AK259" s="150"/>
      <c r="AL259" s="148"/>
      <c r="AM259" s="148"/>
      <c r="AN259" s="384"/>
      <c r="AO259" s="385"/>
      <c r="AP259" s="385"/>
      <c r="AQ259" s="385"/>
      <c r="AR259" s="385"/>
      <c r="AS259" s="385"/>
      <c r="AT259" s="386"/>
      <c r="AU259" s="384"/>
      <c r="AV259" s="385"/>
      <c r="AW259" s="385"/>
      <c r="AX259" s="385"/>
      <c r="AY259" s="385"/>
      <c r="AZ259" s="385"/>
      <c r="BA259" s="385"/>
      <c r="BB259" s="385"/>
      <c r="BC259" s="385"/>
      <c r="BD259" s="385"/>
      <c r="BE259" s="385"/>
      <c r="BF259" s="386"/>
    </row>
    <row r="260" spans="1:58" x14ac:dyDescent="0.25">
      <c r="A260" s="100">
        <f>'Input Volunteers'!A259</f>
        <v>0</v>
      </c>
      <c r="B260" s="104">
        <f t="shared" si="49"/>
        <v>0</v>
      </c>
      <c r="C260" s="105">
        <f t="shared" si="50"/>
        <v>0</v>
      </c>
      <c r="D260" s="106">
        <f t="shared" si="51"/>
        <v>0</v>
      </c>
      <c r="E260" s="106"/>
      <c r="F260" s="146">
        <f t="shared" si="52"/>
        <v>0</v>
      </c>
      <c r="G260" s="148"/>
      <c r="H260" s="148"/>
      <c r="I260" s="147"/>
      <c r="J260" s="144">
        <f t="shared" si="53"/>
        <v>0</v>
      </c>
      <c r="K260" s="148"/>
      <c r="L260" s="148"/>
      <c r="M260" s="150"/>
      <c r="N260" s="146">
        <f t="shared" si="54"/>
        <v>0</v>
      </c>
      <c r="O260" s="148"/>
      <c r="P260" s="150"/>
      <c r="Q260" s="148"/>
      <c r="R260" s="146">
        <f t="shared" si="55"/>
        <v>0</v>
      </c>
      <c r="S260" s="150"/>
      <c r="T260" s="148"/>
      <c r="U260" s="148"/>
      <c r="V260" s="146">
        <f t="shared" si="56"/>
        <v>0</v>
      </c>
      <c r="W260" s="148"/>
      <c r="X260" s="148"/>
      <c r="Y260" s="150"/>
      <c r="Z260" s="146">
        <f t="shared" si="57"/>
        <v>0</v>
      </c>
      <c r="AA260" s="148"/>
      <c r="AB260" s="150"/>
      <c r="AC260" s="148"/>
      <c r="AD260" s="146">
        <f t="shared" si="58"/>
        <v>0</v>
      </c>
      <c r="AE260" s="148"/>
      <c r="AF260" s="148"/>
      <c r="AG260" s="150"/>
      <c r="AH260" s="150"/>
      <c r="AI260" s="148"/>
      <c r="AJ260" s="148"/>
      <c r="AK260" s="150"/>
      <c r="AL260" s="148"/>
      <c r="AM260" s="148"/>
      <c r="AN260" s="384"/>
      <c r="AO260" s="385"/>
      <c r="AP260" s="385"/>
      <c r="AQ260" s="385"/>
      <c r="AR260" s="385"/>
      <c r="AS260" s="385"/>
      <c r="AT260" s="386"/>
      <c r="AU260" s="384"/>
      <c r="AV260" s="385"/>
      <c r="AW260" s="385"/>
      <c r="AX260" s="385"/>
      <c r="AY260" s="385"/>
      <c r="AZ260" s="385"/>
      <c r="BA260" s="385"/>
      <c r="BB260" s="385"/>
      <c r="BC260" s="385"/>
      <c r="BD260" s="385"/>
      <c r="BE260" s="385"/>
      <c r="BF260" s="386"/>
    </row>
    <row r="261" spans="1:58" x14ac:dyDescent="0.25">
      <c r="A261" s="100">
        <f>'Input Volunteers'!A260</f>
        <v>0</v>
      </c>
      <c r="B261" s="104">
        <f t="shared" si="49"/>
        <v>0</v>
      </c>
      <c r="C261" s="105">
        <f t="shared" si="50"/>
        <v>0</v>
      </c>
      <c r="D261" s="106">
        <f t="shared" si="51"/>
        <v>0</v>
      </c>
      <c r="E261" s="106"/>
      <c r="F261" s="146">
        <f t="shared" si="52"/>
        <v>0</v>
      </c>
      <c r="G261" s="148"/>
      <c r="H261" s="148"/>
      <c r="I261" s="147"/>
      <c r="J261" s="144">
        <f t="shared" si="53"/>
        <v>0</v>
      </c>
      <c r="K261" s="148"/>
      <c r="L261" s="148"/>
      <c r="M261" s="150"/>
      <c r="N261" s="146">
        <f t="shared" si="54"/>
        <v>0</v>
      </c>
      <c r="O261" s="148"/>
      <c r="P261" s="150"/>
      <c r="Q261" s="148"/>
      <c r="R261" s="146">
        <f t="shared" si="55"/>
        <v>0</v>
      </c>
      <c r="S261" s="150"/>
      <c r="T261" s="148"/>
      <c r="U261" s="148"/>
      <c r="V261" s="146">
        <f t="shared" si="56"/>
        <v>0</v>
      </c>
      <c r="W261" s="148"/>
      <c r="X261" s="148"/>
      <c r="Y261" s="150"/>
      <c r="Z261" s="146">
        <f t="shared" si="57"/>
        <v>0</v>
      </c>
      <c r="AA261" s="148"/>
      <c r="AB261" s="150"/>
      <c r="AC261" s="148"/>
      <c r="AD261" s="146">
        <f t="shared" si="58"/>
        <v>0</v>
      </c>
      <c r="AE261" s="148"/>
      <c r="AF261" s="148"/>
      <c r="AG261" s="150"/>
      <c r="AH261" s="150"/>
      <c r="AI261" s="148"/>
      <c r="AJ261" s="148"/>
      <c r="AK261" s="150"/>
      <c r="AL261" s="148"/>
      <c r="AM261" s="148"/>
      <c r="AN261" s="384"/>
      <c r="AO261" s="385"/>
      <c r="AP261" s="385"/>
      <c r="AQ261" s="385"/>
      <c r="AR261" s="385"/>
      <c r="AS261" s="385"/>
      <c r="AT261" s="386"/>
      <c r="AU261" s="384"/>
      <c r="AV261" s="385"/>
      <c r="AW261" s="385"/>
      <c r="AX261" s="385"/>
      <c r="AY261" s="385"/>
      <c r="AZ261" s="385"/>
      <c r="BA261" s="385"/>
      <c r="BB261" s="385"/>
      <c r="BC261" s="385"/>
      <c r="BD261" s="385"/>
      <c r="BE261" s="385"/>
      <c r="BF261" s="386"/>
    </row>
    <row r="262" spans="1:58" x14ac:dyDescent="0.25">
      <c r="A262" s="100">
        <f>'Input Volunteers'!A261</f>
        <v>0</v>
      </c>
      <c r="B262" s="104">
        <f t="shared" si="49"/>
        <v>0</v>
      </c>
      <c r="C262" s="105">
        <f t="shared" si="50"/>
        <v>0</v>
      </c>
      <c r="D262" s="106">
        <f t="shared" si="51"/>
        <v>0</v>
      </c>
      <c r="E262" s="106"/>
      <c r="F262" s="146">
        <f t="shared" si="52"/>
        <v>0</v>
      </c>
      <c r="G262" s="148"/>
      <c r="H262" s="148"/>
      <c r="I262" s="147"/>
      <c r="J262" s="144">
        <f t="shared" si="53"/>
        <v>0</v>
      </c>
      <c r="K262" s="148"/>
      <c r="L262" s="148"/>
      <c r="M262" s="150"/>
      <c r="N262" s="146">
        <f t="shared" si="54"/>
        <v>0</v>
      </c>
      <c r="O262" s="148"/>
      <c r="P262" s="150"/>
      <c r="Q262" s="148"/>
      <c r="R262" s="146">
        <f t="shared" si="55"/>
        <v>0</v>
      </c>
      <c r="S262" s="150"/>
      <c r="T262" s="148"/>
      <c r="U262" s="148"/>
      <c r="V262" s="146">
        <f t="shared" si="56"/>
        <v>0</v>
      </c>
      <c r="W262" s="148"/>
      <c r="X262" s="148"/>
      <c r="Y262" s="150"/>
      <c r="Z262" s="146">
        <f t="shared" si="57"/>
        <v>0</v>
      </c>
      <c r="AA262" s="148"/>
      <c r="AB262" s="150"/>
      <c r="AC262" s="148"/>
      <c r="AD262" s="146">
        <f t="shared" si="58"/>
        <v>0</v>
      </c>
      <c r="AE262" s="148"/>
      <c r="AF262" s="148"/>
      <c r="AG262" s="150"/>
      <c r="AH262" s="150"/>
      <c r="AI262" s="148"/>
      <c r="AJ262" s="148"/>
      <c r="AK262" s="150"/>
      <c r="AL262" s="148"/>
      <c r="AM262" s="148"/>
      <c r="AN262" s="384"/>
      <c r="AO262" s="385"/>
      <c r="AP262" s="385"/>
      <c r="AQ262" s="385"/>
      <c r="AR262" s="385"/>
      <c r="AS262" s="385"/>
      <c r="AT262" s="386"/>
      <c r="AU262" s="384"/>
      <c r="AV262" s="385"/>
      <c r="AW262" s="385"/>
      <c r="AX262" s="385"/>
      <c r="AY262" s="385"/>
      <c r="AZ262" s="385"/>
      <c r="BA262" s="385"/>
      <c r="BB262" s="385"/>
      <c r="BC262" s="385"/>
      <c r="BD262" s="385"/>
      <c r="BE262" s="385"/>
      <c r="BF262" s="386"/>
    </row>
    <row r="263" spans="1:58" x14ac:dyDescent="0.25">
      <c r="A263" s="100">
        <f>'Input Volunteers'!A262</f>
        <v>0</v>
      </c>
      <c r="B263" s="104">
        <f t="shared" si="49"/>
        <v>0</v>
      </c>
      <c r="C263" s="105">
        <f t="shared" si="50"/>
        <v>0</v>
      </c>
      <c r="D263" s="106">
        <f t="shared" si="51"/>
        <v>0</v>
      </c>
      <c r="E263" s="106"/>
      <c r="F263" s="146">
        <f t="shared" si="52"/>
        <v>0</v>
      </c>
      <c r="G263" s="148"/>
      <c r="H263" s="148"/>
      <c r="I263" s="147"/>
      <c r="J263" s="144">
        <f t="shared" si="53"/>
        <v>0</v>
      </c>
      <c r="K263" s="148"/>
      <c r="L263" s="148"/>
      <c r="M263" s="150"/>
      <c r="N263" s="146">
        <f t="shared" si="54"/>
        <v>0</v>
      </c>
      <c r="O263" s="148"/>
      <c r="P263" s="150"/>
      <c r="Q263" s="148"/>
      <c r="R263" s="146">
        <f t="shared" si="55"/>
        <v>0</v>
      </c>
      <c r="S263" s="150"/>
      <c r="T263" s="148"/>
      <c r="U263" s="148"/>
      <c r="V263" s="146">
        <f t="shared" si="56"/>
        <v>0</v>
      </c>
      <c r="W263" s="148"/>
      <c r="X263" s="148"/>
      <c r="Y263" s="150"/>
      <c r="Z263" s="146">
        <f t="shared" si="57"/>
        <v>0</v>
      </c>
      <c r="AA263" s="148"/>
      <c r="AB263" s="150"/>
      <c r="AC263" s="148"/>
      <c r="AD263" s="146">
        <f t="shared" si="58"/>
        <v>0</v>
      </c>
      <c r="AE263" s="148"/>
      <c r="AF263" s="148"/>
      <c r="AG263" s="150"/>
      <c r="AH263" s="150"/>
      <c r="AI263" s="148"/>
      <c r="AJ263" s="148"/>
      <c r="AK263" s="150"/>
      <c r="AL263" s="148"/>
      <c r="AM263" s="148"/>
      <c r="AN263" s="384"/>
      <c r="AO263" s="385"/>
      <c r="AP263" s="385"/>
      <c r="AQ263" s="385"/>
      <c r="AR263" s="385"/>
      <c r="AS263" s="385"/>
      <c r="AT263" s="386"/>
      <c r="AU263" s="384"/>
      <c r="AV263" s="385"/>
      <c r="AW263" s="385"/>
      <c r="AX263" s="385"/>
      <c r="AY263" s="385"/>
      <c r="AZ263" s="385"/>
      <c r="BA263" s="385"/>
      <c r="BB263" s="385"/>
      <c r="BC263" s="385"/>
      <c r="BD263" s="385"/>
      <c r="BE263" s="385"/>
      <c r="BF263" s="386"/>
    </row>
    <row r="264" spans="1:58" x14ac:dyDescent="0.25">
      <c r="A264" s="100">
        <f>'Input Volunteers'!A263</f>
        <v>0</v>
      </c>
      <c r="B264" s="104">
        <f t="shared" si="49"/>
        <v>0</v>
      </c>
      <c r="C264" s="105">
        <f t="shared" si="50"/>
        <v>0</v>
      </c>
      <c r="D264" s="106">
        <f t="shared" si="51"/>
        <v>0</v>
      </c>
      <c r="E264" s="106"/>
      <c r="F264" s="146">
        <f t="shared" si="52"/>
        <v>0</v>
      </c>
      <c r="G264" s="148"/>
      <c r="H264" s="148"/>
      <c r="I264" s="147"/>
      <c r="J264" s="144">
        <f t="shared" si="53"/>
        <v>0</v>
      </c>
      <c r="K264" s="148"/>
      <c r="L264" s="148"/>
      <c r="M264" s="150"/>
      <c r="N264" s="146">
        <f t="shared" si="54"/>
        <v>0</v>
      </c>
      <c r="O264" s="148"/>
      <c r="P264" s="150"/>
      <c r="Q264" s="148"/>
      <c r="R264" s="146">
        <f t="shared" si="55"/>
        <v>0</v>
      </c>
      <c r="S264" s="150"/>
      <c r="T264" s="148"/>
      <c r="U264" s="148"/>
      <c r="V264" s="146">
        <f t="shared" si="56"/>
        <v>0</v>
      </c>
      <c r="W264" s="148"/>
      <c r="X264" s="148"/>
      <c r="Y264" s="150"/>
      <c r="Z264" s="146">
        <f t="shared" si="57"/>
        <v>0</v>
      </c>
      <c r="AA264" s="148"/>
      <c r="AB264" s="150"/>
      <c r="AC264" s="148"/>
      <c r="AD264" s="146">
        <f t="shared" si="58"/>
        <v>0</v>
      </c>
      <c r="AE264" s="148"/>
      <c r="AF264" s="148"/>
      <c r="AG264" s="150"/>
      <c r="AH264" s="150"/>
      <c r="AI264" s="148"/>
      <c r="AJ264" s="148"/>
      <c r="AK264" s="150"/>
      <c r="AL264" s="148"/>
      <c r="AM264" s="148"/>
      <c r="AN264" s="384"/>
      <c r="AO264" s="385"/>
      <c r="AP264" s="385"/>
      <c r="AQ264" s="385"/>
      <c r="AR264" s="385"/>
      <c r="AS264" s="385"/>
      <c r="AT264" s="386"/>
      <c r="AU264" s="384"/>
      <c r="AV264" s="385"/>
      <c r="AW264" s="385"/>
      <c r="AX264" s="385"/>
      <c r="AY264" s="385"/>
      <c r="AZ264" s="385"/>
      <c r="BA264" s="385"/>
      <c r="BB264" s="385"/>
      <c r="BC264" s="385"/>
      <c r="BD264" s="385"/>
      <c r="BE264" s="385"/>
      <c r="BF264" s="386"/>
    </row>
    <row r="265" spans="1:58" x14ac:dyDescent="0.25">
      <c r="A265" s="100">
        <f>'Input Volunteers'!A264</f>
        <v>0</v>
      </c>
      <c r="B265" s="104">
        <f t="shared" si="49"/>
        <v>0</v>
      </c>
      <c r="C265" s="105">
        <f t="shared" si="50"/>
        <v>0</v>
      </c>
      <c r="D265" s="106">
        <f t="shared" si="51"/>
        <v>0</v>
      </c>
      <c r="E265" s="106"/>
      <c r="F265" s="146">
        <f t="shared" si="52"/>
        <v>0</v>
      </c>
      <c r="G265" s="148"/>
      <c r="H265" s="148"/>
      <c r="I265" s="147"/>
      <c r="J265" s="144">
        <f t="shared" si="53"/>
        <v>0</v>
      </c>
      <c r="K265" s="148"/>
      <c r="L265" s="148"/>
      <c r="M265" s="150"/>
      <c r="N265" s="146">
        <f t="shared" si="54"/>
        <v>0</v>
      </c>
      <c r="O265" s="148"/>
      <c r="P265" s="150"/>
      <c r="Q265" s="148"/>
      <c r="R265" s="146">
        <f t="shared" si="55"/>
        <v>0</v>
      </c>
      <c r="S265" s="150"/>
      <c r="T265" s="148"/>
      <c r="U265" s="148"/>
      <c r="V265" s="146">
        <f t="shared" si="56"/>
        <v>0</v>
      </c>
      <c r="W265" s="148"/>
      <c r="X265" s="148"/>
      <c r="Y265" s="150"/>
      <c r="Z265" s="146">
        <f t="shared" si="57"/>
        <v>0</v>
      </c>
      <c r="AA265" s="148"/>
      <c r="AB265" s="150"/>
      <c r="AC265" s="148"/>
      <c r="AD265" s="146">
        <f t="shared" si="58"/>
        <v>0</v>
      </c>
      <c r="AE265" s="148"/>
      <c r="AF265" s="148"/>
      <c r="AG265" s="150"/>
      <c r="AH265" s="150"/>
      <c r="AI265" s="148"/>
      <c r="AJ265" s="148"/>
      <c r="AK265" s="150"/>
      <c r="AL265" s="148"/>
      <c r="AM265" s="148"/>
      <c r="AN265" s="384"/>
      <c r="AO265" s="385"/>
      <c r="AP265" s="385"/>
      <c r="AQ265" s="385"/>
      <c r="AR265" s="385"/>
      <c r="AS265" s="385"/>
      <c r="AT265" s="386"/>
      <c r="AU265" s="384"/>
      <c r="AV265" s="385"/>
      <c r="AW265" s="385"/>
      <c r="AX265" s="385"/>
      <c r="AY265" s="385"/>
      <c r="AZ265" s="385"/>
      <c r="BA265" s="385"/>
      <c r="BB265" s="385"/>
      <c r="BC265" s="385"/>
      <c r="BD265" s="385"/>
      <c r="BE265" s="385"/>
      <c r="BF265" s="386"/>
    </row>
    <row r="266" spans="1:58" x14ac:dyDescent="0.25">
      <c r="A266" s="100">
        <f>'Input Volunteers'!A265</f>
        <v>0</v>
      </c>
      <c r="B266" s="104">
        <f t="shared" si="49"/>
        <v>0</v>
      </c>
      <c r="C266" s="105">
        <f t="shared" si="50"/>
        <v>0</v>
      </c>
      <c r="D266" s="106">
        <f t="shared" si="51"/>
        <v>0</v>
      </c>
      <c r="E266" s="106"/>
      <c r="F266" s="146">
        <f t="shared" si="52"/>
        <v>0</v>
      </c>
      <c r="G266" s="148"/>
      <c r="H266" s="148"/>
      <c r="I266" s="147"/>
      <c r="J266" s="144">
        <f t="shared" si="53"/>
        <v>0</v>
      </c>
      <c r="K266" s="148"/>
      <c r="L266" s="148"/>
      <c r="M266" s="150"/>
      <c r="N266" s="146">
        <f t="shared" si="54"/>
        <v>0</v>
      </c>
      <c r="O266" s="148"/>
      <c r="P266" s="150"/>
      <c r="Q266" s="148"/>
      <c r="R266" s="146">
        <f t="shared" si="55"/>
        <v>0</v>
      </c>
      <c r="S266" s="150"/>
      <c r="T266" s="148"/>
      <c r="U266" s="148"/>
      <c r="V266" s="146">
        <f t="shared" si="56"/>
        <v>0</v>
      </c>
      <c r="W266" s="148"/>
      <c r="X266" s="148"/>
      <c r="Y266" s="150"/>
      <c r="Z266" s="146">
        <f t="shared" si="57"/>
        <v>0</v>
      </c>
      <c r="AA266" s="148"/>
      <c r="AB266" s="150"/>
      <c r="AC266" s="148"/>
      <c r="AD266" s="146">
        <f t="shared" si="58"/>
        <v>0</v>
      </c>
      <c r="AE266" s="148"/>
      <c r="AF266" s="148"/>
      <c r="AG266" s="150"/>
      <c r="AH266" s="150"/>
      <c r="AI266" s="148"/>
      <c r="AJ266" s="148"/>
      <c r="AK266" s="150"/>
      <c r="AL266" s="148"/>
      <c r="AM266" s="148"/>
      <c r="AN266" s="384"/>
      <c r="AO266" s="385"/>
      <c r="AP266" s="385"/>
      <c r="AQ266" s="385"/>
      <c r="AR266" s="385"/>
      <c r="AS266" s="385"/>
      <c r="AT266" s="386"/>
      <c r="AU266" s="384"/>
      <c r="AV266" s="385"/>
      <c r="AW266" s="385"/>
      <c r="AX266" s="385"/>
      <c r="AY266" s="385"/>
      <c r="AZ266" s="385"/>
      <c r="BA266" s="385"/>
      <c r="BB266" s="385"/>
      <c r="BC266" s="385"/>
      <c r="BD266" s="385"/>
      <c r="BE266" s="385"/>
      <c r="BF266" s="386"/>
    </row>
    <row r="267" spans="1:58" x14ac:dyDescent="0.25">
      <c r="A267" s="100">
        <f>'Input Volunteers'!A266</f>
        <v>0</v>
      </c>
      <c r="B267" s="104">
        <f t="shared" si="49"/>
        <v>0</v>
      </c>
      <c r="C267" s="105">
        <f t="shared" si="50"/>
        <v>0</v>
      </c>
      <c r="D267" s="106">
        <f t="shared" si="51"/>
        <v>0</v>
      </c>
      <c r="E267" s="106"/>
      <c r="F267" s="146">
        <f t="shared" si="52"/>
        <v>0</v>
      </c>
      <c r="G267" s="148"/>
      <c r="H267" s="148"/>
      <c r="I267" s="147"/>
      <c r="J267" s="144">
        <f t="shared" si="53"/>
        <v>0</v>
      </c>
      <c r="K267" s="148"/>
      <c r="L267" s="148"/>
      <c r="M267" s="150"/>
      <c r="N267" s="146">
        <f t="shared" si="54"/>
        <v>0</v>
      </c>
      <c r="O267" s="148"/>
      <c r="P267" s="150"/>
      <c r="Q267" s="148"/>
      <c r="R267" s="146">
        <f t="shared" si="55"/>
        <v>0</v>
      </c>
      <c r="S267" s="150"/>
      <c r="T267" s="148"/>
      <c r="U267" s="148"/>
      <c r="V267" s="146">
        <f t="shared" si="56"/>
        <v>0</v>
      </c>
      <c r="W267" s="148"/>
      <c r="X267" s="148"/>
      <c r="Y267" s="150"/>
      <c r="Z267" s="146">
        <f t="shared" si="57"/>
        <v>0</v>
      </c>
      <c r="AA267" s="148"/>
      <c r="AB267" s="150"/>
      <c r="AC267" s="148"/>
      <c r="AD267" s="146">
        <f t="shared" si="58"/>
        <v>0</v>
      </c>
      <c r="AE267" s="148"/>
      <c r="AF267" s="148"/>
      <c r="AG267" s="150"/>
      <c r="AH267" s="150"/>
      <c r="AI267" s="148"/>
      <c r="AJ267" s="148"/>
      <c r="AK267" s="150"/>
      <c r="AL267" s="148"/>
      <c r="AM267" s="148"/>
      <c r="AN267" s="384"/>
      <c r="AO267" s="385"/>
      <c r="AP267" s="385"/>
      <c r="AQ267" s="385"/>
      <c r="AR267" s="385"/>
      <c r="AS267" s="385"/>
      <c r="AT267" s="386"/>
      <c r="AU267" s="384"/>
      <c r="AV267" s="385"/>
      <c r="AW267" s="385"/>
      <c r="AX267" s="385"/>
      <c r="AY267" s="385"/>
      <c r="AZ267" s="385"/>
      <c r="BA267" s="385"/>
      <c r="BB267" s="385"/>
      <c r="BC267" s="385"/>
      <c r="BD267" s="385"/>
      <c r="BE267" s="385"/>
      <c r="BF267" s="386"/>
    </row>
    <row r="268" spans="1:58" x14ac:dyDescent="0.25">
      <c r="A268" s="100">
        <f>'Input Volunteers'!A267</f>
        <v>0</v>
      </c>
      <c r="B268" s="104">
        <f t="shared" si="49"/>
        <v>0</v>
      </c>
      <c r="C268" s="105">
        <f t="shared" si="50"/>
        <v>0</v>
      </c>
      <c r="D268" s="106">
        <f t="shared" si="51"/>
        <v>0</v>
      </c>
      <c r="E268" s="106"/>
      <c r="F268" s="146">
        <f t="shared" si="52"/>
        <v>0</v>
      </c>
      <c r="G268" s="148"/>
      <c r="H268" s="148"/>
      <c r="I268" s="147"/>
      <c r="J268" s="144">
        <f t="shared" si="53"/>
        <v>0</v>
      </c>
      <c r="K268" s="148"/>
      <c r="L268" s="148"/>
      <c r="M268" s="150"/>
      <c r="N268" s="146">
        <f t="shared" si="54"/>
        <v>0</v>
      </c>
      <c r="O268" s="148"/>
      <c r="P268" s="150"/>
      <c r="Q268" s="148"/>
      <c r="R268" s="146">
        <f t="shared" si="55"/>
        <v>0</v>
      </c>
      <c r="S268" s="150"/>
      <c r="T268" s="148"/>
      <c r="U268" s="148"/>
      <c r="V268" s="146">
        <f t="shared" si="56"/>
        <v>0</v>
      </c>
      <c r="W268" s="148"/>
      <c r="X268" s="148"/>
      <c r="Y268" s="150"/>
      <c r="Z268" s="146">
        <f t="shared" si="57"/>
        <v>0</v>
      </c>
      <c r="AA268" s="148"/>
      <c r="AB268" s="150"/>
      <c r="AC268" s="148"/>
      <c r="AD268" s="146">
        <f t="shared" si="58"/>
        <v>0</v>
      </c>
      <c r="AE268" s="148"/>
      <c r="AF268" s="148"/>
      <c r="AG268" s="150"/>
      <c r="AH268" s="150"/>
      <c r="AI268" s="148"/>
      <c r="AJ268" s="148"/>
      <c r="AK268" s="150"/>
      <c r="AL268" s="148"/>
      <c r="AM268" s="148"/>
      <c r="AN268" s="384"/>
      <c r="AO268" s="385"/>
      <c r="AP268" s="385"/>
      <c r="AQ268" s="385"/>
      <c r="AR268" s="385"/>
      <c r="AS268" s="385"/>
      <c r="AT268" s="386"/>
      <c r="AU268" s="384"/>
      <c r="AV268" s="385"/>
      <c r="AW268" s="385"/>
      <c r="AX268" s="385"/>
      <c r="AY268" s="385"/>
      <c r="AZ268" s="385"/>
      <c r="BA268" s="385"/>
      <c r="BB268" s="385"/>
      <c r="BC268" s="385"/>
      <c r="BD268" s="385"/>
      <c r="BE268" s="385"/>
      <c r="BF268" s="386"/>
    </row>
    <row r="269" spans="1:58" x14ac:dyDescent="0.25">
      <c r="A269" s="100">
        <f>'Input Volunteers'!A268</f>
        <v>0</v>
      </c>
      <c r="B269" s="104">
        <f t="shared" si="49"/>
        <v>0</v>
      </c>
      <c r="C269" s="105">
        <f t="shared" si="50"/>
        <v>0</v>
      </c>
      <c r="D269" s="106">
        <f t="shared" si="51"/>
        <v>0</v>
      </c>
      <c r="E269" s="106"/>
      <c r="F269" s="146">
        <f t="shared" si="52"/>
        <v>0</v>
      </c>
      <c r="G269" s="148"/>
      <c r="H269" s="148"/>
      <c r="I269" s="147"/>
      <c r="J269" s="144">
        <f t="shared" si="53"/>
        <v>0</v>
      </c>
      <c r="K269" s="148"/>
      <c r="L269" s="148"/>
      <c r="M269" s="150"/>
      <c r="N269" s="146">
        <f t="shared" si="54"/>
        <v>0</v>
      </c>
      <c r="O269" s="148"/>
      <c r="P269" s="150"/>
      <c r="Q269" s="148"/>
      <c r="R269" s="146">
        <f t="shared" si="55"/>
        <v>0</v>
      </c>
      <c r="S269" s="150"/>
      <c r="T269" s="148"/>
      <c r="U269" s="148"/>
      <c r="V269" s="146">
        <f t="shared" si="56"/>
        <v>0</v>
      </c>
      <c r="W269" s="148"/>
      <c r="X269" s="148"/>
      <c r="Y269" s="150"/>
      <c r="Z269" s="146">
        <f t="shared" si="57"/>
        <v>0</v>
      </c>
      <c r="AA269" s="148"/>
      <c r="AB269" s="150"/>
      <c r="AC269" s="148"/>
      <c r="AD269" s="146">
        <f t="shared" si="58"/>
        <v>0</v>
      </c>
      <c r="AE269" s="148"/>
      <c r="AF269" s="148"/>
      <c r="AG269" s="150"/>
      <c r="AH269" s="150"/>
      <c r="AI269" s="148"/>
      <c r="AJ269" s="148"/>
      <c r="AK269" s="150"/>
      <c r="AL269" s="148"/>
      <c r="AM269" s="148"/>
      <c r="AN269" s="384"/>
      <c r="AO269" s="385"/>
      <c r="AP269" s="385"/>
      <c r="AQ269" s="385"/>
      <c r="AR269" s="385"/>
      <c r="AS269" s="385"/>
      <c r="AT269" s="386"/>
      <c r="AU269" s="384"/>
      <c r="AV269" s="385"/>
      <c r="AW269" s="385"/>
      <c r="AX269" s="385"/>
      <c r="AY269" s="385"/>
      <c r="AZ269" s="385"/>
      <c r="BA269" s="385"/>
      <c r="BB269" s="385"/>
      <c r="BC269" s="385"/>
      <c r="BD269" s="385"/>
      <c r="BE269" s="385"/>
      <c r="BF269" s="386"/>
    </row>
    <row r="270" spans="1:58" x14ac:dyDescent="0.25">
      <c r="A270" s="100">
        <f>'Input Volunteers'!A269</f>
        <v>0</v>
      </c>
      <c r="B270" s="104">
        <f t="shared" si="49"/>
        <v>0</v>
      </c>
      <c r="C270" s="105">
        <f t="shared" si="50"/>
        <v>0</v>
      </c>
      <c r="D270" s="106">
        <f t="shared" si="51"/>
        <v>0</v>
      </c>
      <c r="E270" s="106"/>
      <c r="F270" s="146">
        <f t="shared" si="52"/>
        <v>0</v>
      </c>
      <c r="G270" s="148"/>
      <c r="H270" s="148"/>
      <c r="I270" s="147"/>
      <c r="J270" s="144">
        <f t="shared" si="53"/>
        <v>0</v>
      </c>
      <c r="K270" s="148"/>
      <c r="L270" s="148"/>
      <c r="M270" s="150"/>
      <c r="N270" s="146">
        <f t="shared" si="54"/>
        <v>0</v>
      </c>
      <c r="O270" s="148"/>
      <c r="P270" s="150"/>
      <c r="Q270" s="148"/>
      <c r="R270" s="146">
        <f t="shared" si="55"/>
        <v>0</v>
      </c>
      <c r="S270" s="150"/>
      <c r="T270" s="148"/>
      <c r="U270" s="148"/>
      <c r="V270" s="146">
        <f t="shared" si="56"/>
        <v>0</v>
      </c>
      <c r="W270" s="148"/>
      <c r="X270" s="148"/>
      <c r="Y270" s="150"/>
      <c r="Z270" s="146">
        <f t="shared" si="57"/>
        <v>0</v>
      </c>
      <c r="AA270" s="148"/>
      <c r="AB270" s="150"/>
      <c r="AC270" s="148"/>
      <c r="AD270" s="146">
        <f t="shared" si="58"/>
        <v>0</v>
      </c>
      <c r="AE270" s="148"/>
      <c r="AF270" s="148"/>
      <c r="AG270" s="150"/>
      <c r="AH270" s="150"/>
      <c r="AI270" s="148"/>
      <c r="AJ270" s="148"/>
      <c r="AK270" s="150"/>
      <c r="AL270" s="148"/>
      <c r="AM270" s="148"/>
      <c r="AN270" s="384"/>
      <c r="AO270" s="385"/>
      <c r="AP270" s="385"/>
      <c r="AQ270" s="385"/>
      <c r="AR270" s="385"/>
      <c r="AS270" s="385"/>
      <c r="AT270" s="386"/>
      <c r="AU270" s="384"/>
      <c r="AV270" s="385"/>
      <c r="AW270" s="385"/>
      <c r="AX270" s="385"/>
      <c r="AY270" s="385"/>
      <c r="AZ270" s="385"/>
      <c r="BA270" s="385"/>
      <c r="BB270" s="385"/>
      <c r="BC270" s="385"/>
      <c r="BD270" s="385"/>
      <c r="BE270" s="385"/>
      <c r="BF270" s="386"/>
    </row>
    <row r="271" spans="1:58" x14ac:dyDescent="0.25">
      <c r="A271" s="100">
        <f>'Input Volunteers'!A270</f>
        <v>0</v>
      </c>
      <c r="B271" s="104">
        <f t="shared" si="49"/>
        <v>0</v>
      </c>
      <c r="C271" s="105">
        <f t="shared" si="50"/>
        <v>0</v>
      </c>
      <c r="D271" s="106">
        <f t="shared" si="51"/>
        <v>0</v>
      </c>
      <c r="E271" s="106"/>
      <c r="F271" s="146">
        <f t="shared" si="52"/>
        <v>0</v>
      </c>
      <c r="G271" s="148"/>
      <c r="H271" s="148"/>
      <c r="I271" s="147"/>
      <c r="J271" s="144">
        <f t="shared" si="53"/>
        <v>0</v>
      </c>
      <c r="K271" s="148"/>
      <c r="L271" s="148"/>
      <c r="M271" s="150"/>
      <c r="N271" s="146">
        <f t="shared" si="54"/>
        <v>0</v>
      </c>
      <c r="O271" s="148"/>
      <c r="P271" s="150"/>
      <c r="Q271" s="148"/>
      <c r="R271" s="146">
        <f t="shared" si="55"/>
        <v>0</v>
      </c>
      <c r="S271" s="150"/>
      <c r="T271" s="148"/>
      <c r="U271" s="148"/>
      <c r="V271" s="146">
        <f t="shared" si="56"/>
        <v>0</v>
      </c>
      <c r="W271" s="148"/>
      <c r="X271" s="148"/>
      <c r="Y271" s="150"/>
      <c r="Z271" s="146">
        <f t="shared" si="57"/>
        <v>0</v>
      </c>
      <c r="AA271" s="148"/>
      <c r="AB271" s="150"/>
      <c r="AC271" s="148"/>
      <c r="AD271" s="146">
        <f t="shared" si="58"/>
        <v>0</v>
      </c>
      <c r="AE271" s="148"/>
      <c r="AF271" s="148"/>
      <c r="AG271" s="150"/>
      <c r="AH271" s="150"/>
      <c r="AI271" s="148"/>
      <c r="AJ271" s="148"/>
      <c r="AK271" s="150"/>
      <c r="AL271" s="148"/>
      <c r="AM271" s="148"/>
      <c r="AN271" s="384"/>
      <c r="AO271" s="385"/>
      <c r="AP271" s="385"/>
      <c r="AQ271" s="385"/>
      <c r="AR271" s="385"/>
      <c r="AS271" s="385"/>
      <c r="AT271" s="386"/>
      <c r="AU271" s="384"/>
      <c r="AV271" s="385"/>
      <c r="AW271" s="385"/>
      <c r="AX271" s="385"/>
      <c r="AY271" s="385"/>
      <c r="AZ271" s="385"/>
      <c r="BA271" s="385"/>
      <c r="BB271" s="385"/>
      <c r="BC271" s="385"/>
      <c r="BD271" s="385"/>
      <c r="BE271" s="385"/>
      <c r="BF271" s="386"/>
    </row>
    <row r="272" spans="1:58" x14ac:dyDescent="0.25">
      <c r="A272" s="100">
        <f>'Input Volunteers'!A271</f>
        <v>0</v>
      </c>
      <c r="B272" s="104">
        <f t="shared" si="49"/>
        <v>0</v>
      </c>
      <c r="C272" s="105">
        <f t="shared" si="50"/>
        <v>0</v>
      </c>
      <c r="D272" s="106">
        <f t="shared" si="51"/>
        <v>0</v>
      </c>
      <c r="E272" s="106"/>
      <c r="F272" s="146">
        <f t="shared" si="52"/>
        <v>0</v>
      </c>
      <c r="G272" s="148"/>
      <c r="H272" s="148"/>
      <c r="I272" s="147"/>
      <c r="J272" s="144">
        <f t="shared" si="53"/>
        <v>0</v>
      </c>
      <c r="K272" s="148"/>
      <c r="L272" s="148"/>
      <c r="M272" s="150"/>
      <c r="N272" s="146">
        <f t="shared" si="54"/>
        <v>0</v>
      </c>
      <c r="O272" s="148"/>
      <c r="P272" s="150"/>
      <c r="Q272" s="148"/>
      <c r="R272" s="146">
        <f t="shared" si="55"/>
        <v>0</v>
      </c>
      <c r="S272" s="150"/>
      <c r="T272" s="148"/>
      <c r="U272" s="148"/>
      <c r="V272" s="146">
        <f t="shared" si="56"/>
        <v>0</v>
      </c>
      <c r="W272" s="148"/>
      <c r="X272" s="148"/>
      <c r="Y272" s="150"/>
      <c r="Z272" s="146">
        <f t="shared" si="57"/>
        <v>0</v>
      </c>
      <c r="AA272" s="148"/>
      <c r="AB272" s="150"/>
      <c r="AC272" s="148"/>
      <c r="AD272" s="146">
        <f t="shared" si="58"/>
        <v>0</v>
      </c>
      <c r="AE272" s="148"/>
      <c r="AF272" s="148"/>
      <c r="AG272" s="150"/>
      <c r="AH272" s="150"/>
      <c r="AI272" s="148"/>
      <c r="AJ272" s="148"/>
      <c r="AK272" s="150"/>
      <c r="AL272" s="148"/>
      <c r="AM272" s="148"/>
      <c r="AN272" s="384"/>
      <c r="AO272" s="385"/>
      <c r="AP272" s="385"/>
      <c r="AQ272" s="385"/>
      <c r="AR272" s="385"/>
      <c r="AS272" s="385"/>
      <c r="AT272" s="386"/>
      <c r="AU272" s="384"/>
      <c r="AV272" s="385"/>
      <c r="AW272" s="385"/>
      <c r="AX272" s="385"/>
      <c r="AY272" s="385"/>
      <c r="AZ272" s="385"/>
      <c r="BA272" s="385"/>
      <c r="BB272" s="385"/>
      <c r="BC272" s="385"/>
      <c r="BD272" s="385"/>
      <c r="BE272" s="385"/>
      <c r="BF272" s="386"/>
    </row>
    <row r="273" spans="1:58" x14ac:dyDescent="0.25">
      <c r="A273" s="100">
        <f>'Input Volunteers'!A272</f>
        <v>0</v>
      </c>
      <c r="B273" s="104">
        <f t="shared" si="49"/>
        <v>0</v>
      </c>
      <c r="C273" s="105">
        <f t="shared" si="50"/>
        <v>0</v>
      </c>
      <c r="D273" s="106">
        <f t="shared" si="51"/>
        <v>0</v>
      </c>
      <c r="E273" s="106"/>
      <c r="F273" s="146">
        <f t="shared" si="52"/>
        <v>0</v>
      </c>
      <c r="G273" s="148"/>
      <c r="H273" s="148"/>
      <c r="I273" s="147"/>
      <c r="J273" s="144">
        <f t="shared" si="53"/>
        <v>0</v>
      </c>
      <c r="K273" s="148"/>
      <c r="L273" s="148"/>
      <c r="M273" s="150"/>
      <c r="N273" s="146">
        <f t="shared" si="54"/>
        <v>0</v>
      </c>
      <c r="O273" s="148"/>
      <c r="P273" s="150"/>
      <c r="Q273" s="148"/>
      <c r="R273" s="146">
        <f t="shared" si="55"/>
        <v>0</v>
      </c>
      <c r="S273" s="150"/>
      <c r="T273" s="148"/>
      <c r="U273" s="148"/>
      <c r="V273" s="146">
        <f t="shared" si="56"/>
        <v>0</v>
      </c>
      <c r="W273" s="148"/>
      <c r="X273" s="148"/>
      <c r="Y273" s="150"/>
      <c r="Z273" s="146">
        <f t="shared" si="57"/>
        <v>0</v>
      </c>
      <c r="AA273" s="148"/>
      <c r="AB273" s="150"/>
      <c r="AC273" s="148"/>
      <c r="AD273" s="146">
        <f t="shared" si="58"/>
        <v>0</v>
      </c>
      <c r="AE273" s="148"/>
      <c r="AF273" s="148"/>
      <c r="AG273" s="150"/>
      <c r="AH273" s="150"/>
      <c r="AI273" s="148"/>
      <c r="AJ273" s="148"/>
      <c r="AK273" s="150"/>
      <c r="AL273" s="148"/>
      <c r="AM273" s="148"/>
      <c r="AN273" s="384"/>
      <c r="AO273" s="385"/>
      <c r="AP273" s="385"/>
      <c r="AQ273" s="385"/>
      <c r="AR273" s="385"/>
      <c r="AS273" s="385"/>
      <c r="AT273" s="386"/>
      <c r="AU273" s="384"/>
      <c r="AV273" s="385"/>
      <c r="AW273" s="385"/>
      <c r="AX273" s="385"/>
      <c r="AY273" s="385"/>
      <c r="AZ273" s="385"/>
      <c r="BA273" s="385"/>
      <c r="BB273" s="385"/>
      <c r="BC273" s="385"/>
      <c r="BD273" s="385"/>
      <c r="BE273" s="385"/>
      <c r="BF273" s="386"/>
    </row>
    <row r="274" spans="1:58" x14ac:dyDescent="0.25">
      <c r="A274" s="100">
        <f>'Input Volunteers'!A273</f>
        <v>0</v>
      </c>
      <c r="B274" s="104">
        <f t="shared" si="49"/>
        <v>0</v>
      </c>
      <c r="C274" s="105">
        <f t="shared" si="50"/>
        <v>0</v>
      </c>
      <c r="D274" s="106">
        <f t="shared" si="51"/>
        <v>0</v>
      </c>
      <c r="E274" s="106"/>
      <c r="F274" s="146">
        <f t="shared" si="52"/>
        <v>0</v>
      </c>
      <c r="G274" s="148"/>
      <c r="H274" s="148"/>
      <c r="I274" s="147"/>
      <c r="J274" s="144">
        <f t="shared" si="53"/>
        <v>0</v>
      </c>
      <c r="K274" s="148"/>
      <c r="L274" s="148"/>
      <c r="M274" s="150"/>
      <c r="N274" s="146">
        <f t="shared" si="54"/>
        <v>0</v>
      </c>
      <c r="O274" s="148"/>
      <c r="P274" s="150"/>
      <c r="Q274" s="148"/>
      <c r="R274" s="146">
        <f t="shared" si="55"/>
        <v>0</v>
      </c>
      <c r="S274" s="150"/>
      <c r="T274" s="148"/>
      <c r="U274" s="148"/>
      <c r="V274" s="146">
        <f t="shared" si="56"/>
        <v>0</v>
      </c>
      <c r="W274" s="148"/>
      <c r="X274" s="148"/>
      <c r="Y274" s="150"/>
      <c r="Z274" s="146">
        <f t="shared" si="57"/>
        <v>0</v>
      </c>
      <c r="AA274" s="148"/>
      <c r="AB274" s="150"/>
      <c r="AC274" s="148"/>
      <c r="AD274" s="146">
        <f t="shared" si="58"/>
        <v>0</v>
      </c>
      <c r="AE274" s="148"/>
      <c r="AF274" s="148"/>
      <c r="AG274" s="150"/>
      <c r="AH274" s="150"/>
      <c r="AI274" s="148"/>
      <c r="AJ274" s="148"/>
      <c r="AK274" s="150"/>
      <c r="AL274" s="148"/>
      <c r="AM274" s="148"/>
      <c r="AN274" s="384"/>
      <c r="AO274" s="385"/>
      <c r="AP274" s="385"/>
      <c r="AQ274" s="385"/>
      <c r="AR274" s="385"/>
      <c r="AS274" s="385"/>
      <c r="AT274" s="386"/>
      <c r="AU274" s="384"/>
      <c r="AV274" s="385"/>
      <c r="AW274" s="385"/>
      <c r="AX274" s="385"/>
      <c r="AY274" s="385"/>
      <c r="AZ274" s="385"/>
      <c r="BA274" s="385"/>
      <c r="BB274" s="385"/>
      <c r="BC274" s="385"/>
      <c r="BD274" s="385"/>
      <c r="BE274" s="385"/>
      <c r="BF274" s="386"/>
    </row>
    <row r="275" spans="1:58" x14ac:dyDescent="0.25">
      <c r="A275" s="100">
        <f>'Input Volunteers'!A274</f>
        <v>0</v>
      </c>
      <c r="B275" s="104">
        <f t="shared" si="49"/>
        <v>0</v>
      </c>
      <c r="C275" s="105">
        <f t="shared" si="50"/>
        <v>0</v>
      </c>
      <c r="D275" s="106">
        <f t="shared" si="51"/>
        <v>0</v>
      </c>
      <c r="E275" s="106"/>
      <c r="F275" s="146">
        <f t="shared" si="52"/>
        <v>0</v>
      </c>
      <c r="G275" s="148"/>
      <c r="H275" s="148"/>
      <c r="I275" s="147"/>
      <c r="J275" s="144">
        <f t="shared" si="53"/>
        <v>0</v>
      </c>
      <c r="K275" s="148"/>
      <c r="L275" s="148"/>
      <c r="M275" s="150"/>
      <c r="N275" s="146">
        <f t="shared" si="54"/>
        <v>0</v>
      </c>
      <c r="O275" s="148"/>
      <c r="P275" s="150"/>
      <c r="Q275" s="148"/>
      <c r="R275" s="146">
        <f t="shared" si="55"/>
        <v>0</v>
      </c>
      <c r="S275" s="150"/>
      <c r="T275" s="148"/>
      <c r="U275" s="148"/>
      <c r="V275" s="146">
        <f t="shared" si="56"/>
        <v>0</v>
      </c>
      <c r="W275" s="148"/>
      <c r="X275" s="148"/>
      <c r="Y275" s="150"/>
      <c r="Z275" s="146">
        <f t="shared" si="57"/>
        <v>0</v>
      </c>
      <c r="AA275" s="148"/>
      <c r="AB275" s="150"/>
      <c r="AC275" s="148"/>
      <c r="AD275" s="146">
        <f t="shared" si="58"/>
        <v>0</v>
      </c>
      <c r="AE275" s="148"/>
      <c r="AF275" s="148"/>
      <c r="AG275" s="150"/>
      <c r="AH275" s="150"/>
      <c r="AI275" s="148"/>
      <c r="AJ275" s="148"/>
      <c r="AK275" s="150"/>
      <c r="AL275" s="148"/>
      <c r="AM275" s="148"/>
      <c r="AN275" s="384"/>
      <c r="AO275" s="385"/>
      <c r="AP275" s="385"/>
      <c r="AQ275" s="385"/>
      <c r="AR275" s="385"/>
      <c r="AS275" s="385"/>
      <c r="AT275" s="386"/>
      <c r="AU275" s="384"/>
      <c r="AV275" s="385"/>
      <c r="AW275" s="385"/>
      <c r="AX275" s="385"/>
      <c r="AY275" s="385"/>
      <c r="AZ275" s="385"/>
      <c r="BA275" s="385"/>
      <c r="BB275" s="385"/>
      <c r="BC275" s="385"/>
      <c r="BD275" s="385"/>
      <c r="BE275" s="385"/>
      <c r="BF275" s="386"/>
    </row>
    <row r="276" spans="1:58" x14ac:dyDescent="0.25">
      <c r="A276" s="100">
        <f>'Input Volunteers'!A275</f>
        <v>0</v>
      </c>
      <c r="B276" s="104">
        <f t="shared" si="49"/>
        <v>0</v>
      </c>
      <c r="C276" s="105">
        <f t="shared" si="50"/>
        <v>0</v>
      </c>
      <c r="D276" s="106">
        <f t="shared" si="51"/>
        <v>0</v>
      </c>
      <c r="E276" s="106"/>
      <c r="F276" s="146">
        <f t="shared" si="52"/>
        <v>0</v>
      </c>
      <c r="G276" s="148"/>
      <c r="H276" s="148"/>
      <c r="I276" s="147"/>
      <c r="J276" s="144">
        <f t="shared" si="53"/>
        <v>0</v>
      </c>
      <c r="K276" s="148"/>
      <c r="L276" s="148"/>
      <c r="M276" s="150"/>
      <c r="N276" s="146">
        <f t="shared" si="54"/>
        <v>0</v>
      </c>
      <c r="O276" s="148"/>
      <c r="P276" s="150"/>
      <c r="Q276" s="148"/>
      <c r="R276" s="146">
        <f t="shared" si="55"/>
        <v>0</v>
      </c>
      <c r="S276" s="150"/>
      <c r="T276" s="148"/>
      <c r="U276" s="148"/>
      <c r="V276" s="146">
        <f t="shared" si="56"/>
        <v>0</v>
      </c>
      <c r="W276" s="148"/>
      <c r="X276" s="148"/>
      <c r="Y276" s="150"/>
      <c r="Z276" s="146">
        <f t="shared" si="57"/>
        <v>0</v>
      </c>
      <c r="AA276" s="148"/>
      <c r="AB276" s="150"/>
      <c r="AC276" s="148"/>
      <c r="AD276" s="146">
        <f t="shared" si="58"/>
        <v>0</v>
      </c>
      <c r="AE276" s="148"/>
      <c r="AF276" s="148"/>
      <c r="AG276" s="150"/>
      <c r="AH276" s="150"/>
      <c r="AI276" s="148"/>
      <c r="AJ276" s="148"/>
      <c r="AK276" s="150"/>
      <c r="AL276" s="148"/>
      <c r="AM276" s="148"/>
      <c r="AN276" s="384"/>
      <c r="AO276" s="385"/>
      <c r="AP276" s="385"/>
      <c r="AQ276" s="385"/>
      <c r="AR276" s="385"/>
      <c r="AS276" s="385"/>
      <c r="AT276" s="386"/>
      <c r="AU276" s="384"/>
      <c r="AV276" s="385"/>
      <c r="AW276" s="385"/>
      <c r="AX276" s="385"/>
      <c r="AY276" s="385"/>
      <c r="AZ276" s="385"/>
      <c r="BA276" s="385"/>
      <c r="BB276" s="385"/>
      <c r="BC276" s="385"/>
      <c r="BD276" s="385"/>
      <c r="BE276" s="385"/>
      <c r="BF276" s="386"/>
    </row>
    <row r="277" spans="1:58" x14ac:dyDescent="0.25">
      <c r="A277" s="100">
        <f>'Input Volunteers'!A276</f>
        <v>0</v>
      </c>
      <c r="B277" s="104">
        <f t="shared" si="49"/>
        <v>0</v>
      </c>
      <c r="C277" s="105">
        <f t="shared" si="50"/>
        <v>0</v>
      </c>
      <c r="D277" s="106">
        <f t="shared" si="51"/>
        <v>0</v>
      </c>
      <c r="E277" s="106"/>
      <c r="F277" s="146">
        <f t="shared" si="52"/>
        <v>0</v>
      </c>
      <c r="G277" s="148"/>
      <c r="H277" s="148"/>
      <c r="I277" s="147"/>
      <c r="J277" s="144">
        <f t="shared" si="53"/>
        <v>0</v>
      </c>
      <c r="K277" s="148"/>
      <c r="L277" s="148"/>
      <c r="M277" s="150"/>
      <c r="N277" s="146">
        <f t="shared" si="54"/>
        <v>0</v>
      </c>
      <c r="O277" s="148"/>
      <c r="P277" s="150"/>
      <c r="Q277" s="148"/>
      <c r="R277" s="146">
        <f t="shared" si="55"/>
        <v>0</v>
      </c>
      <c r="S277" s="150"/>
      <c r="T277" s="148"/>
      <c r="U277" s="148"/>
      <c r="V277" s="146">
        <f t="shared" si="56"/>
        <v>0</v>
      </c>
      <c r="W277" s="148"/>
      <c r="X277" s="148"/>
      <c r="Y277" s="150"/>
      <c r="Z277" s="146">
        <f t="shared" si="57"/>
        <v>0</v>
      </c>
      <c r="AA277" s="148"/>
      <c r="AB277" s="150"/>
      <c r="AC277" s="148"/>
      <c r="AD277" s="146">
        <f t="shared" si="58"/>
        <v>0</v>
      </c>
      <c r="AE277" s="148"/>
      <c r="AF277" s="148"/>
      <c r="AG277" s="150"/>
      <c r="AH277" s="150"/>
      <c r="AI277" s="148"/>
      <c r="AJ277" s="148"/>
      <c r="AK277" s="150"/>
      <c r="AL277" s="148"/>
      <c r="AM277" s="148"/>
      <c r="AN277" s="384"/>
      <c r="AO277" s="385"/>
      <c r="AP277" s="385"/>
      <c r="AQ277" s="385"/>
      <c r="AR277" s="385"/>
      <c r="AS277" s="385"/>
      <c r="AT277" s="386"/>
      <c r="AU277" s="384"/>
      <c r="AV277" s="385"/>
      <c r="AW277" s="385"/>
      <c r="AX277" s="385"/>
      <c r="AY277" s="385"/>
      <c r="AZ277" s="385"/>
      <c r="BA277" s="385"/>
      <c r="BB277" s="385"/>
      <c r="BC277" s="385"/>
      <c r="BD277" s="385"/>
      <c r="BE277" s="385"/>
      <c r="BF277" s="386"/>
    </row>
    <row r="278" spans="1:58" x14ac:dyDescent="0.25">
      <c r="A278" s="100">
        <f>'Input Volunteers'!A277</f>
        <v>0</v>
      </c>
      <c r="B278" s="104">
        <f t="shared" si="49"/>
        <v>0</v>
      </c>
      <c r="C278" s="105">
        <f t="shared" si="50"/>
        <v>0</v>
      </c>
      <c r="D278" s="106">
        <f t="shared" si="51"/>
        <v>0</v>
      </c>
      <c r="E278" s="106"/>
      <c r="F278" s="146">
        <f t="shared" si="52"/>
        <v>0</v>
      </c>
      <c r="G278" s="148"/>
      <c r="H278" s="148"/>
      <c r="I278" s="147"/>
      <c r="J278" s="144">
        <f t="shared" si="53"/>
        <v>0</v>
      </c>
      <c r="K278" s="148"/>
      <c r="L278" s="148"/>
      <c r="M278" s="150"/>
      <c r="N278" s="146">
        <f t="shared" si="54"/>
        <v>0</v>
      </c>
      <c r="O278" s="148"/>
      <c r="P278" s="150"/>
      <c r="Q278" s="148"/>
      <c r="R278" s="146">
        <f t="shared" si="55"/>
        <v>0</v>
      </c>
      <c r="S278" s="150"/>
      <c r="T278" s="148"/>
      <c r="U278" s="148"/>
      <c r="V278" s="146">
        <f t="shared" si="56"/>
        <v>0</v>
      </c>
      <c r="W278" s="148"/>
      <c r="X278" s="148"/>
      <c r="Y278" s="150"/>
      <c r="Z278" s="146">
        <f t="shared" si="57"/>
        <v>0</v>
      </c>
      <c r="AA278" s="148"/>
      <c r="AB278" s="150"/>
      <c r="AC278" s="148"/>
      <c r="AD278" s="146">
        <f t="shared" si="58"/>
        <v>0</v>
      </c>
      <c r="AE278" s="148"/>
      <c r="AF278" s="148"/>
      <c r="AG278" s="150"/>
      <c r="AH278" s="150"/>
      <c r="AI278" s="148"/>
      <c r="AJ278" s="148"/>
      <c r="AK278" s="150"/>
      <c r="AL278" s="148"/>
      <c r="AM278" s="148"/>
      <c r="AN278" s="384"/>
      <c r="AO278" s="385"/>
      <c r="AP278" s="385"/>
      <c r="AQ278" s="385"/>
      <c r="AR278" s="385"/>
      <c r="AS278" s="385"/>
      <c r="AT278" s="386"/>
      <c r="AU278" s="384"/>
      <c r="AV278" s="385"/>
      <c r="AW278" s="385"/>
      <c r="AX278" s="385"/>
      <c r="AY278" s="385"/>
      <c r="AZ278" s="385"/>
      <c r="BA278" s="385"/>
      <c r="BB278" s="385"/>
      <c r="BC278" s="385"/>
      <c r="BD278" s="385"/>
      <c r="BE278" s="385"/>
      <c r="BF278" s="386"/>
    </row>
    <row r="279" spans="1:58" x14ac:dyDescent="0.25">
      <c r="A279" s="100">
        <f>'Input Volunteers'!A278</f>
        <v>0</v>
      </c>
      <c r="B279" s="104">
        <f t="shared" si="49"/>
        <v>0</v>
      </c>
      <c r="C279" s="105">
        <f t="shared" si="50"/>
        <v>0</v>
      </c>
      <c r="D279" s="106">
        <f t="shared" si="51"/>
        <v>0</v>
      </c>
      <c r="E279" s="106"/>
      <c r="F279" s="146">
        <f t="shared" si="52"/>
        <v>0</v>
      </c>
      <c r="G279" s="148"/>
      <c r="H279" s="148"/>
      <c r="I279" s="147"/>
      <c r="J279" s="144">
        <f t="shared" si="53"/>
        <v>0</v>
      </c>
      <c r="K279" s="148"/>
      <c r="L279" s="148"/>
      <c r="M279" s="150"/>
      <c r="N279" s="146">
        <f t="shared" si="54"/>
        <v>0</v>
      </c>
      <c r="O279" s="148"/>
      <c r="P279" s="150"/>
      <c r="Q279" s="148"/>
      <c r="R279" s="146">
        <f t="shared" si="55"/>
        <v>0</v>
      </c>
      <c r="S279" s="150"/>
      <c r="T279" s="148"/>
      <c r="U279" s="148"/>
      <c r="V279" s="146">
        <f t="shared" si="56"/>
        <v>0</v>
      </c>
      <c r="W279" s="148"/>
      <c r="X279" s="148"/>
      <c r="Y279" s="150"/>
      <c r="Z279" s="146">
        <f t="shared" si="57"/>
        <v>0</v>
      </c>
      <c r="AA279" s="148"/>
      <c r="AB279" s="150"/>
      <c r="AC279" s="148"/>
      <c r="AD279" s="146">
        <f t="shared" si="58"/>
        <v>0</v>
      </c>
      <c r="AE279" s="148"/>
      <c r="AF279" s="148"/>
      <c r="AG279" s="150"/>
      <c r="AH279" s="150"/>
      <c r="AI279" s="148"/>
      <c r="AJ279" s="148"/>
      <c r="AK279" s="150"/>
      <c r="AL279" s="148"/>
      <c r="AM279" s="148"/>
      <c r="AN279" s="384"/>
      <c r="AO279" s="385"/>
      <c r="AP279" s="385"/>
      <c r="AQ279" s="385"/>
      <c r="AR279" s="385"/>
      <c r="AS279" s="385"/>
      <c r="AT279" s="386"/>
      <c r="AU279" s="384"/>
      <c r="AV279" s="385"/>
      <c r="AW279" s="385"/>
      <c r="AX279" s="385"/>
      <c r="AY279" s="385"/>
      <c r="AZ279" s="385"/>
      <c r="BA279" s="385"/>
      <c r="BB279" s="385"/>
      <c r="BC279" s="385"/>
      <c r="BD279" s="385"/>
      <c r="BE279" s="385"/>
      <c r="BF279" s="386"/>
    </row>
    <row r="280" spans="1:58" x14ac:dyDescent="0.25">
      <c r="A280" s="100">
        <f>'Input Volunteers'!A279</f>
        <v>0</v>
      </c>
      <c r="B280" s="104">
        <f t="shared" si="49"/>
        <v>0</v>
      </c>
      <c r="C280" s="105">
        <f t="shared" si="50"/>
        <v>0</v>
      </c>
      <c r="D280" s="106">
        <f t="shared" si="51"/>
        <v>0</v>
      </c>
      <c r="E280" s="106"/>
      <c r="F280" s="146">
        <f t="shared" si="52"/>
        <v>0</v>
      </c>
      <c r="G280" s="148"/>
      <c r="H280" s="148"/>
      <c r="I280" s="147"/>
      <c r="J280" s="144">
        <f t="shared" si="53"/>
        <v>0</v>
      </c>
      <c r="K280" s="148"/>
      <c r="L280" s="148"/>
      <c r="M280" s="150"/>
      <c r="N280" s="146">
        <f t="shared" si="54"/>
        <v>0</v>
      </c>
      <c r="O280" s="148"/>
      <c r="P280" s="150"/>
      <c r="Q280" s="148"/>
      <c r="R280" s="146">
        <f t="shared" si="55"/>
        <v>0</v>
      </c>
      <c r="S280" s="150"/>
      <c r="T280" s="148"/>
      <c r="U280" s="148"/>
      <c r="V280" s="146">
        <f t="shared" si="56"/>
        <v>0</v>
      </c>
      <c r="W280" s="148"/>
      <c r="X280" s="148"/>
      <c r="Y280" s="150"/>
      <c r="Z280" s="146">
        <f t="shared" si="57"/>
        <v>0</v>
      </c>
      <c r="AA280" s="148"/>
      <c r="AB280" s="150"/>
      <c r="AC280" s="148"/>
      <c r="AD280" s="146">
        <f t="shared" si="58"/>
        <v>0</v>
      </c>
      <c r="AE280" s="148"/>
      <c r="AF280" s="148"/>
      <c r="AG280" s="150"/>
      <c r="AH280" s="150"/>
      <c r="AI280" s="148"/>
      <c r="AJ280" s="148"/>
      <c r="AK280" s="150"/>
      <c r="AL280" s="148"/>
      <c r="AM280" s="148"/>
      <c r="AN280" s="384"/>
      <c r="AO280" s="385"/>
      <c r="AP280" s="385"/>
      <c r="AQ280" s="385"/>
      <c r="AR280" s="385"/>
      <c r="AS280" s="385"/>
      <c r="AT280" s="386"/>
      <c r="AU280" s="384"/>
      <c r="AV280" s="385"/>
      <c r="AW280" s="385"/>
      <c r="AX280" s="385"/>
      <c r="AY280" s="385"/>
      <c r="AZ280" s="385"/>
      <c r="BA280" s="385"/>
      <c r="BB280" s="385"/>
      <c r="BC280" s="385"/>
      <c r="BD280" s="385"/>
      <c r="BE280" s="385"/>
      <c r="BF280" s="386"/>
    </row>
    <row r="281" spans="1:58" x14ac:dyDescent="0.25">
      <c r="A281" s="100">
        <f>'Input Volunteers'!A280</f>
        <v>0</v>
      </c>
      <c r="B281" s="104">
        <f t="shared" si="49"/>
        <v>0</v>
      </c>
      <c r="C281" s="105">
        <f t="shared" si="50"/>
        <v>0</v>
      </c>
      <c r="D281" s="106">
        <f t="shared" si="51"/>
        <v>0</v>
      </c>
      <c r="E281" s="106"/>
      <c r="F281" s="146">
        <f t="shared" si="52"/>
        <v>0</v>
      </c>
      <c r="G281" s="148"/>
      <c r="H281" s="148"/>
      <c r="I281" s="147"/>
      <c r="J281" s="144">
        <f t="shared" si="53"/>
        <v>0</v>
      </c>
      <c r="K281" s="148"/>
      <c r="L281" s="148"/>
      <c r="M281" s="150"/>
      <c r="N281" s="146">
        <f t="shared" si="54"/>
        <v>0</v>
      </c>
      <c r="O281" s="148"/>
      <c r="P281" s="150"/>
      <c r="Q281" s="148"/>
      <c r="R281" s="146">
        <f t="shared" si="55"/>
        <v>0</v>
      </c>
      <c r="S281" s="150"/>
      <c r="T281" s="148"/>
      <c r="U281" s="148"/>
      <c r="V281" s="146">
        <f t="shared" si="56"/>
        <v>0</v>
      </c>
      <c r="W281" s="148"/>
      <c r="X281" s="148"/>
      <c r="Y281" s="150"/>
      <c r="Z281" s="146">
        <f t="shared" si="57"/>
        <v>0</v>
      </c>
      <c r="AA281" s="148"/>
      <c r="AB281" s="150"/>
      <c r="AC281" s="148"/>
      <c r="AD281" s="146">
        <f t="shared" si="58"/>
        <v>0</v>
      </c>
      <c r="AE281" s="148"/>
      <c r="AF281" s="148"/>
      <c r="AG281" s="150"/>
      <c r="AH281" s="150"/>
      <c r="AI281" s="148"/>
      <c r="AJ281" s="148"/>
      <c r="AK281" s="150"/>
      <c r="AL281" s="148"/>
      <c r="AM281" s="148"/>
      <c r="AN281" s="384"/>
      <c r="AO281" s="385"/>
      <c r="AP281" s="385"/>
      <c r="AQ281" s="385"/>
      <c r="AR281" s="385"/>
      <c r="AS281" s="385"/>
      <c r="AT281" s="386"/>
      <c r="AU281" s="384"/>
      <c r="AV281" s="385"/>
      <c r="AW281" s="385"/>
      <c r="AX281" s="385"/>
      <c r="AY281" s="385"/>
      <c r="AZ281" s="385"/>
      <c r="BA281" s="385"/>
      <c r="BB281" s="385"/>
      <c r="BC281" s="385"/>
      <c r="BD281" s="385"/>
      <c r="BE281" s="385"/>
      <c r="BF281" s="386"/>
    </row>
    <row r="282" spans="1:58" x14ac:dyDescent="0.25">
      <c r="A282" s="100">
        <f>'Input Volunteers'!A281</f>
        <v>0</v>
      </c>
      <c r="B282" s="104">
        <f t="shared" si="49"/>
        <v>0</v>
      </c>
      <c r="C282" s="105">
        <f t="shared" si="50"/>
        <v>0</v>
      </c>
      <c r="D282" s="106">
        <f t="shared" si="51"/>
        <v>0</v>
      </c>
      <c r="E282" s="106"/>
      <c r="F282" s="146">
        <f t="shared" si="52"/>
        <v>0</v>
      </c>
      <c r="G282" s="148"/>
      <c r="H282" s="148"/>
      <c r="I282" s="147"/>
      <c r="J282" s="144">
        <f t="shared" si="53"/>
        <v>0</v>
      </c>
      <c r="K282" s="148"/>
      <c r="L282" s="148"/>
      <c r="M282" s="150"/>
      <c r="N282" s="146">
        <f t="shared" si="54"/>
        <v>0</v>
      </c>
      <c r="O282" s="148"/>
      <c r="P282" s="150"/>
      <c r="Q282" s="148"/>
      <c r="R282" s="146">
        <f t="shared" si="55"/>
        <v>0</v>
      </c>
      <c r="S282" s="150"/>
      <c r="T282" s="148"/>
      <c r="U282" s="148"/>
      <c r="V282" s="146">
        <f t="shared" si="56"/>
        <v>0</v>
      </c>
      <c r="W282" s="148"/>
      <c r="X282" s="148"/>
      <c r="Y282" s="150"/>
      <c r="Z282" s="146">
        <f t="shared" si="57"/>
        <v>0</v>
      </c>
      <c r="AA282" s="148"/>
      <c r="AB282" s="150"/>
      <c r="AC282" s="148"/>
      <c r="AD282" s="146">
        <f t="shared" si="58"/>
        <v>0</v>
      </c>
      <c r="AE282" s="148"/>
      <c r="AF282" s="148"/>
      <c r="AG282" s="150"/>
      <c r="AH282" s="150"/>
      <c r="AI282" s="148"/>
      <c r="AJ282" s="148"/>
      <c r="AK282" s="150"/>
      <c r="AL282" s="148"/>
      <c r="AM282" s="148"/>
      <c r="AN282" s="384"/>
      <c r="AO282" s="385"/>
      <c r="AP282" s="385"/>
      <c r="AQ282" s="385"/>
      <c r="AR282" s="385"/>
      <c r="AS282" s="385"/>
      <c r="AT282" s="386"/>
      <c r="AU282" s="384"/>
      <c r="AV282" s="385"/>
      <c r="AW282" s="385"/>
      <c r="AX282" s="385"/>
      <c r="AY282" s="385"/>
      <c r="AZ282" s="385"/>
      <c r="BA282" s="385"/>
      <c r="BB282" s="385"/>
      <c r="BC282" s="385"/>
      <c r="BD282" s="385"/>
      <c r="BE282" s="385"/>
      <c r="BF282" s="386"/>
    </row>
    <row r="283" spans="1:58" x14ac:dyDescent="0.25">
      <c r="A283" s="100">
        <f>'Input Volunteers'!A282</f>
        <v>0</v>
      </c>
      <c r="B283" s="104">
        <f t="shared" si="49"/>
        <v>0</v>
      </c>
      <c r="C283" s="105">
        <f t="shared" si="50"/>
        <v>0</v>
      </c>
      <c r="D283" s="106">
        <f t="shared" si="51"/>
        <v>0</v>
      </c>
      <c r="E283" s="106"/>
      <c r="F283" s="146">
        <f t="shared" si="52"/>
        <v>0</v>
      </c>
      <c r="G283" s="148"/>
      <c r="H283" s="148"/>
      <c r="I283" s="147"/>
      <c r="J283" s="144">
        <f t="shared" si="53"/>
        <v>0</v>
      </c>
      <c r="K283" s="148"/>
      <c r="L283" s="148"/>
      <c r="M283" s="150"/>
      <c r="N283" s="146">
        <f t="shared" si="54"/>
        <v>0</v>
      </c>
      <c r="O283" s="148"/>
      <c r="P283" s="150"/>
      <c r="Q283" s="148"/>
      <c r="R283" s="146">
        <f t="shared" si="55"/>
        <v>0</v>
      </c>
      <c r="S283" s="150"/>
      <c r="T283" s="148"/>
      <c r="U283" s="148"/>
      <c r="V283" s="146">
        <f t="shared" si="56"/>
        <v>0</v>
      </c>
      <c r="W283" s="148"/>
      <c r="X283" s="148"/>
      <c r="Y283" s="150"/>
      <c r="Z283" s="146">
        <f t="shared" si="57"/>
        <v>0</v>
      </c>
      <c r="AA283" s="148"/>
      <c r="AB283" s="150"/>
      <c r="AC283" s="148"/>
      <c r="AD283" s="146">
        <f t="shared" si="58"/>
        <v>0</v>
      </c>
      <c r="AE283" s="148"/>
      <c r="AF283" s="148"/>
      <c r="AG283" s="150"/>
      <c r="AH283" s="150"/>
      <c r="AI283" s="148"/>
      <c r="AJ283" s="148"/>
      <c r="AK283" s="150"/>
      <c r="AL283" s="148"/>
      <c r="AM283" s="148"/>
      <c r="AN283" s="384"/>
      <c r="AO283" s="385"/>
      <c r="AP283" s="385"/>
      <c r="AQ283" s="385"/>
      <c r="AR283" s="385"/>
      <c r="AS283" s="385"/>
      <c r="AT283" s="386"/>
      <c r="AU283" s="384"/>
      <c r="AV283" s="385"/>
      <c r="AW283" s="385"/>
      <c r="AX283" s="385"/>
      <c r="AY283" s="385"/>
      <c r="AZ283" s="385"/>
      <c r="BA283" s="385"/>
      <c r="BB283" s="385"/>
      <c r="BC283" s="385"/>
      <c r="BD283" s="385"/>
      <c r="BE283" s="385"/>
      <c r="BF283" s="386"/>
    </row>
    <row r="284" spans="1:58" x14ac:dyDescent="0.25">
      <c r="A284" s="100">
        <f>'Input Volunteers'!A283</f>
        <v>0</v>
      </c>
      <c r="B284" s="104">
        <f t="shared" si="49"/>
        <v>0</v>
      </c>
      <c r="C284" s="105">
        <f t="shared" si="50"/>
        <v>0</v>
      </c>
      <c r="D284" s="106">
        <f t="shared" si="51"/>
        <v>0</v>
      </c>
      <c r="E284" s="106"/>
      <c r="F284" s="146">
        <f t="shared" si="52"/>
        <v>0</v>
      </c>
      <c r="G284" s="148"/>
      <c r="H284" s="148"/>
      <c r="I284" s="147"/>
      <c r="J284" s="144">
        <f t="shared" si="53"/>
        <v>0</v>
      </c>
      <c r="K284" s="148"/>
      <c r="L284" s="148"/>
      <c r="M284" s="150"/>
      <c r="N284" s="146">
        <f t="shared" si="54"/>
        <v>0</v>
      </c>
      <c r="O284" s="148"/>
      <c r="P284" s="150"/>
      <c r="Q284" s="148"/>
      <c r="R284" s="146">
        <f t="shared" si="55"/>
        <v>0</v>
      </c>
      <c r="S284" s="150"/>
      <c r="T284" s="148"/>
      <c r="U284" s="148"/>
      <c r="V284" s="146">
        <f t="shared" si="56"/>
        <v>0</v>
      </c>
      <c r="W284" s="148"/>
      <c r="X284" s="148"/>
      <c r="Y284" s="150"/>
      <c r="Z284" s="146">
        <f t="shared" si="57"/>
        <v>0</v>
      </c>
      <c r="AA284" s="148"/>
      <c r="AB284" s="150"/>
      <c r="AC284" s="148"/>
      <c r="AD284" s="146">
        <f t="shared" si="58"/>
        <v>0</v>
      </c>
      <c r="AE284" s="148"/>
      <c r="AF284" s="148"/>
      <c r="AG284" s="150"/>
      <c r="AH284" s="150"/>
      <c r="AI284" s="148"/>
      <c r="AJ284" s="148"/>
      <c r="AK284" s="150"/>
      <c r="AL284" s="148"/>
      <c r="AM284" s="148"/>
      <c r="AN284" s="384"/>
      <c r="AO284" s="385"/>
      <c r="AP284" s="385"/>
      <c r="AQ284" s="385"/>
      <c r="AR284" s="385"/>
      <c r="AS284" s="385"/>
      <c r="AT284" s="386"/>
      <c r="AU284" s="384"/>
      <c r="AV284" s="385"/>
      <c r="AW284" s="385"/>
      <c r="AX284" s="385"/>
      <c r="AY284" s="385"/>
      <c r="AZ284" s="385"/>
      <c r="BA284" s="385"/>
      <c r="BB284" s="385"/>
      <c r="BC284" s="385"/>
      <c r="BD284" s="385"/>
      <c r="BE284" s="385"/>
      <c r="BF284" s="386"/>
    </row>
    <row r="285" spans="1:58" x14ac:dyDescent="0.25">
      <c r="A285" s="100">
        <f>'Input Volunteers'!A284</f>
        <v>0</v>
      </c>
      <c r="B285" s="104">
        <f t="shared" si="49"/>
        <v>0</v>
      </c>
      <c r="C285" s="105">
        <f t="shared" si="50"/>
        <v>0</v>
      </c>
      <c r="D285" s="106">
        <f t="shared" si="51"/>
        <v>0</v>
      </c>
      <c r="E285" s="106"/>
      <c r="F285" s="146">
        <f t="shared" si="52"/>
        <v>0</v>
      </c>
      <c r="G285" s="148"/>
      <c r="H285" s="148"/>
      <c r="I285" s="147"/>
      <c r="J285" s="144">
        <f t="shared" si="53"/>
        <v>0</v>
      </c>
      <c r="K285" s="148"/>
      <c r="L285" s="148"/>
      <c r="M285" s="150"/>
      <c r="N285" s="146">
        <f t="shared" si="54"/>
        <v>0</v>
      </c>
      <c r="O285" s="148"/>
      <c r="P285" s="150"/>
      <c r="Q285" s="148"/>
      <c r="R285" s="146">
        <f t="shared" si="55"/>
        <v>0</v>
      </c>
      <c r="S285" s="150"/>
      <c r="T285" s="148"/>
      <c r="U285" s="148"/>
      <c r="V285" s="146">
        <f t="shared" si="56"/>
        <v>0</v>
      </c>
      <c r="W285" s="148"/>
      <c r="X285" s="148"/>
      <c r="Y285" s="150"/>
      <c r="Z285" s="146">
        <f t="shared" si="57"/>
        <v>0</v>
      </c>
      <c r="AA285" s="148"/>
      <c r="AB285" s="150"/>
      <c r="AC285" s="148"/>
      <c r="AD285" s="146">
        <f t="shared" si="58"/>
        <v>0</v>
      </c>
      <c r="AE285" s="148"/>
      <c r="AF285" s="148"/>
      <c r="AG285" s="150"/>
      <c r="AH285" s="150"/>
      <c r="AI285" s="148"/>
      <c r="AJ285" s="148"/>
      <c r="AK285" s="150"/>
      <c r="AL285" s="148"/>
      <c r="AM285" s="148"/>
      <c r="AN285" s="384"/>
      <c r="AO285" s="385"/>
      <c r="AP285" s="385"/>
      <c r="AQ285" s="385"/>
      <c r="AR285" s="385"/>
      <c r="AS285" s="385"/>
      <c r="AT285" s="386"/>
      <c r="AU285" s="384"/>
      <c r="AV285" s="385"/>
      <c r="AW285" s="385"/>
      <c r="AX285" s="385"/>
      <c r="AY285" s="385"/>
      <c r="AZ285" s="385"/>
      <c r="BA285" s="385"/>
      <c r="BB285" s="385"/>
      <c r="BC285" s="385"/>
      <c r="BD285" s="385"/>
      <c r="BE285" s="385"/>
      <c r="BF285" s="386"/>
    </row>
    <row r="286" spans="1:58" x14ac:dyDescent="0.25">
      <c r="A286" s="100">
        <f>'Input Volunteers'!A285</f>
        <v>0</v>
      </c>
      <c r="B286" s="104">
        <f t="shared" si="49"/>
        <v>0</v>
      </c>
      <c r="C286" s="105">
        <f t="shared" si="50"/>
        <v>0</v>
      </c>
      <c r="D286" s="106">
        <f t="shared" si="51"/>
        <v>0</v>
      </c>
      <c r="E286" s="106"/>
      <c r="F286" s="146">
        <f t="shared" si="52"/>
        <v>0</v>
      </c>
      <c r="G286" s="148"/>
      <c r="H286" s="148"/>
      <c r="I286" s="147"/>
      <c r="J286" s="144">
        <f t="shared" si="53"/>
        <v>0</v>
      </c>
      <c r="K286" s="148"/>
      <c r="L286" s="148"/>
      <c r="M286" s="150"/>
      <c r="N286" s="146">
        <f t="shared" si="54"/>
        <v>0</v>
      </c>
      <c r="O286" s="148"/>
      <c r="P286" s="150"/>
      <c r="Q286" s="148"/>
      <c r="R286" s="146">
        <f t="shared" si="55"/>
        <v>0</v>
      </c>
      <c r="S286" s="150"/>
      <c r="T286" s="148"/>
      <c r="U286" s="148"/>
      <c r="V286" s="146">
        <f t="shared" si="56"/>
        <v>0</v>
      </c>
      <c r="W286" s="148"/>
      <c r="X286" s="148"/>
      <c r="Y286" s="150"/>
      <c r="Z286" s="146">
        <f t="shared" si="57"/>
        <v>0</v>
      </c>
      <c r="AA286" s="148"/>
      <c r="AB286" s="150"/>
      <c r="AC286" s="148"/>
      <c r="AD286" s="146">
        <f t="shared" si="58"/>
        <v>0</v>
      </c>
      <c r="AE286" s="148"/>
      <c r="AF286" s="148"/>
      <c r="AG286" s="150"/>
      <c r="AH286" s="150"/>
      <c r="AI286" s="148"/>
      <c r="AJ286" s="148"/>
      <c r="AK286" s="150"/>
      <c r="AL286" s="148"/>
      <c r="AM286" s="148"/>
      <c r="AN286" s="384"/>
      <c r="AO286" s="385"/>
      <c r="AP286" s="385"/>
      <c r="AQ286" s="385"/>
      <c r="AR286" s="385"/>
      <c r="AS286" s="385"/>
      <c r="AT286" s="386"/>
      <c r="AU286" s="384"/>
      <c r="AV286" s="385"/>
      <c r="AW286" s="385"/>
      <c r="AX286" s="385"/>
      <c r="AY286" s="385"/>
      <c r="AZ286" s="385"/>
      <c r="BA286" s="385"/>
      <c r="BB286" s="385"/>
      <c r="BC286" s="385"/>
      <c r="BD286" s="385"/>
      <c r="BE286" s="385"/>
      <c r="BF286" s="386"/>
    </row>
    <row r="287" spans="1:58" x14ac:dyDescent="0.25">
      <c r="A287" s="100">
        <f>'Input Volunteers'!A286</f>
        <v>0</v>
      </c>
      <c r="B287" s="104">
        <f t="shared" si="49"/>
        <v>0</v>
      </c>
      <c r="C287" s="105">
        <f t="shared" si="50"/>
        <v>0</v>
      </c>
      <c r="D287" s="106">
        <f t="shared" si="51"/>
        <v>0</v>
      </c>
      <c r="E287" s="106"/>
      <c r="F287" s="146">
        <f t="shared" si="52"/>
        <v>0</v>
      </c>
      <c r="G287" s="148"/>
      <c r="H287" s="148"/>
      <c r="I287" s="147"/>
      <c r="J287" s="144">
        <f t="shared" si="53"/>
        <v>0</v>
      </c>
      <c r="K287" s="148"/>
      <c r="L287" s="148"/>
      <c r="M287" s="150"/>
      <c r="N287" s="146">
        <f t="shared" si="54"/>
        <v>0</v>
      </c>
      <c r="O287" s="148"/>
      <c r="P287" s="150"/>
      <c r="Q287" s="148"/>
      <c r="R287" s="146">
        <f t="shared" si="55"/>
        <v>0</v>
      </c>
      <c r="S287" s="150"/>
      <c r="T287" s="148"/>
      <c r="U287" s="148"/>
      <c r="V287" s="146">
        <f t="shared" si="56"/>
        <v>0</v>
      </c>
      <c r="W287" s="148"/>
      <c r="X287" s="148"/>
      <c r="Y287" s="150"/>
      <c r="Z287" s="146">
        <f t="shared" si="57"/>
        <v>0</v>
      </c>
      <c r="AA287" s="148"/>
      <c r="AB287" s="150"/>
      <c r="AC287" s="148"/>
      <c r="AD287" s="146">
        <f t="shared" si="58"/>
        <v>0</v>
      </c>
      <c r="AE287" s="148"/>
      <c r="AF287" s="148"/>
      <c r="AG287" s="150"/>
      <c r="AH287" s="150"/>
      <c r="AI287" s="148"/>
      <c r="AJ287" s="148"/>
      <c r="AK287" s="150"/>
      <c r="AL287" s="148"/>
      <c r="AM287" s="148"/>
      <c r="AN287" s="384"/>
      <c r="AO287" s="385"/>
      <c r="AP287" s="385"/>
      <c r="AQ287" s="385"/>
      <c r="AR287" s="385"/>
      <c r="AS287" s="385"/>
      <c r="AT287" s="386"/>
      <c r="AU287" s="384"/>
      <c r="AV287" s="385"/>
      <c r="AW287" s="385"/>
      <c r="AX287" s="385"/>
      <c r="AY287" s="385"/>
      <c r="AZ287" s="385"/>
      <c r="BA287" s="385"/>
      <c r="BB287" s="385"/>
      <c r="BC287" s="385"/>
      <c r="BD287" s="385"/>
      <c r="BE287" s="385"/>
      <c r="BF287" s="386"/>
    </row>
    <row r="288" spans="1:58" x14ac:dyDescent="0.25">
      <c r="A288" s="100">
        <f>'Input Volunteers'!A287</f>
        <v>0</v>
      </c>
      <c r="B288" s="104">
        <f t="shared" si="49"/>
        <v>0</v>
      </c>
      <c r="C288" s="105">
        <f t="shared" si="50"/>
        <v>0</v>
      </c>
      <c r="D288" s="106">
        <f t="shared" si="51"/>
        <v>0</v>
      </c>
      <c r="E288" s="106"/>
      <c r="F288" s="146">
        <f t="shared" si="52"/>
        <v>0</v>
      </c>
      <c r="G288" s="148"/>
      <c r="H288" s="148"/>
      <c r="I288" s="147"/>
      <c r="J288" s="144">
        <f t="shared" si="53"/>
        <v>0</v>
      </c>
      <c r="K288" s="148"/>
      <c r="L288" s="148"/>
      <c r="M288" s="150"/>
      <c r="N288" s="146">
        <f t="shared" si="54"/>
        <v>0</v>
      </c>
      <c r="O288" s="148"/>
      <c r="P288" s="150"/>
      <c r="Q288" s="148"/>
      <c r="R288" s="146">
        <f t="shared" si="55"/>
        <v>0</v>
      </c>
      <c r="S288" s="150"/>
      <c r="T288" s="148"/>
      <c r="U288" s="148"/>
      <c r="V288" s="146">
        <f t="shared" si="56"/>
        <v>0</v>
      </c>
      <c r="W288" s="148"/>
      <c r="X288" s="148"/>
      <c r="Y288" s="150"/>
      <c r="Z288" s="146">
        <f t="shared" si="57"/>
        <v>0</v>
      </c>
      <c r="AA288" s="148"/>
      <c r="AB288" s="150"/>
      <c r="AC288" s="148"/>
      <c r="AD288" s="146">
        <f t="shared" si="58"/>
        <v>0</v>
      </c>
      <c r="AE288" s="148"/>
      <c r="AF288" s="148"/>
      <c r="AG288" s="150"/>
      <c r="AH288" s="150"/>
      <c r="AI288" s="148"/>
      <c r="AJ288" s="148"/>
      <c r="AK288" s="150"/>
      <c r="AL288" s="148"/>
      <c r="AM288" s="148"/>
      <c r="AN288" s="384"/>
      <c r="AO288" s="385"/>
      <c r="AP288" s="385"/>
      <c r="AQ288" s="385"/>
      <c r="AR288" s="385"/>
      <c r="AS288" s="385"/>
      <c r="AT288" s="386"/>
      <c r="AU288" s="384"/>
      <c r="AV288" s="385"/>
      <c r="AW288" s="385"/>
      <c r="AX288" s="385"/>
      <c r="AY288" s="385"/>
      <c r="AZ288" s="385"/>
      <c r="BA288" s="385"/>
      <c r="BB288" s="385"/>
      <c r="BC288" s="385"/>
      <c r="BD288" s="385"/>
      <c r="BE288" s="385"/>
      <c r="BF288" s="386"/>
    </row>
    <row r="289" spans="1:58" x14ac:dyDescent="0.25">
      <c r="A289" s="100">
        <f>'Input Volunteers'!A288</f>
        <v>0</v>
      </c>
      <c r="B289" s="104">
        <f t="shared" si="49"/>
        <v>0</v>
      </c>
      <c r="C289" s="105">
        <f t="shared" si="50"/>
        <v>0</v>
      </c>
      <c r="D289" s="106">
        <f t="shared" si="51"/>
        <v>0</v>
      </c>
      <c r="E289" s="106"/>
      <c r="F289" s="146">
        <f t="shared" si="52"/>
        <v>0</v>
      </c>
      <c r="G289" s="148"/>
      <c r="H289" s="148"/>
      <c r="I289" s="147"/>
      <c r="J289" s="144">
        <f t="shared" si="53"/>
        <v>0</v>
      </c>
      <c r="K289" s="148"/>
      <c r="L289" s="148"/>
      <c r="M289" s="150"/>
      <c r="N289" s="146">
        <f t="shared" si="54"/>
        <v>0</v>
      </c>
      <c r="O289" s="148"/>
      <c r="P289" s="150"/>
      <c r="Q289" s="148"/>
      <c r="R289" s="146">
        <f t="shared" si="55"/>
        <v>0</v>
      </c>
      <c r="S289" s="150"/>
      <c r="T289" s="148"/>
      <c r="U289" s="148"/>
      <c r="V289" s="146">
        <f t="shared" si="56"/>
        <v>0</v>
      </c>
      <c r="W289" s="148"/>
      <c r="X289" s="148"/>
      <c r="Y289" s="150"/>
      <c r="Z289" s="146">
        <f t="shared" si="57"/>
        <v>0</v>
      </c>
      <c r="AA289" s="148"/>
      <c r="AB289" s="150"/>
      <c r="AC289" s="148"/>
      <c r="AD289" s="146">
        <f t="shared" si="58"/>
        <v>0</v>
      </c>
      <c r="AE289" s="148"/>
      <c r="AF289" s="148"/>
      <c r="AG289" s="150"/>
      <c r="AH289" s="150"/>
      <c r="AI289" s="148"/>
      <c r="AJ289" s="148"/>
      <c r="AK289" s="150"/>
      <c r="AL289" s="148"/>
      <c r="AM289" s="148"/>
      <c r="AN289" s="384"/>
      <c r="AO289" s="385"/>
      <c r="AP289" s="385"/>
      <c r="AQ289" s="385"/>
      <c r="AR289" s="385"/>
      <c r="AS289" s="385"/>
      <c r="AT289" s="386"/>
      <c r="AU289" s="384"/>
      <c r="AV289" s="385"/>
      <c r="AW289" s="385"/>
      <c r="AX289" s="385"/>
      <c r="AY289" s="385"/>
      <c r="AZ289" s="385"/>
      <c r="BA289" s="385"/>
      <c r="BB289" s="385"/>
      <c r="BC289" s="385"/>
      <c r="BD289" s="385"/>
      <c r="BE289" s="385"/>
      <c r="BF289" s="386"/>
    </row>
    <row r="290" spans="1:58" x14ac:dyDescent="0.25">
      <c r="A290" s="100">
        <f>'Input Volunteers'!A289</f>
        <v>0</v>
      </c>
      <c r="B290" s="104">
        <f t="shared" si="49"/>
        <v>0</v>
      </c>
      <c r="C290" s="105">
        <f t="shared" si="50"/>
        <v>0</v>
      </c>
      <c r="D290" s="106">
        <f t="shared" si="51"/>
        <v>0</v>
      </c>
      <c r="E290" s="106"/>
      <c r="F290" s="146">
        <f t="shared" si="52"/>
        <v>0</v>
      </c>
      <c r="G290" s="148"/>
      <c r="H290" s="148"/>
      <c r="I290" s="147"/>
      <c r="J290" s="144">
        <f t="shared" si="53"/>
        <v>0</v>
      </c>
      <c r="K290" s="148"/>
      <c r="L290" s="148"/>
      <c r="M290" s="150"/>
      <c r="N290" s="146">
        <f t="shared" si="54"/>
        <v>0</v>
      </c>
      <c r="O290" s="148"/>
      <c r="P290" s="150"/>
      <c r="Q290" s="148"/>
      <c r="R290" s="146">
        <f t="shared" si="55"/>
        <v>0</v>
      </c>
      <c r="S290" s="150"/>
      <c r="T290" s="148"/>
      <c r="U290" s="148"/>
      <c r="V290" s="146">
        <f t="shared" si="56"/>
        <v>0</v>
      </c>
      <c r="W290" s="148"/>
      <c r="X290" s="148"/>
      <c r="Y290" s="150"/>
      <c r="Z290" s="146">
        <f t="shared" si="57"/>
        <v>0</v>
      </c>
      <c r="AA290" s="148"/>
      <c r="AB290" s="150"/>
      <c r="AC290" s="148"/>
      <c r="AD290" s="146">
        <f t="shared" si="58"/>
        <v>0</v>
      </c>
      <c r="AE290" s="148"/>
      <c r="AF290" s="148"/>
      <c r="AG290" s="150"/>
      <c r="AH290" s="150"/>
      <c r="AI290" s="148"/>
      <c r="AJ290" s="148"/>
      <c r="AK290" s="150"/>
      <c r="AL290" s="148"/>
      <c r="AM290" s="148"/>
      <c r="AN290" s="384"/>
      <c r="AO290" s="385"/>
      <c r="AP290" s="385"/>
      <c r="AQ290" s="385"/>
      <c r="AR290" s="385"/>
      <c r="AS290" s="385"/>
      <c r="AT290" s="386"/>
      <c r="AU290" s="384"/>
      <c r="AV290" s="385"/>
      <c r="AW290" s="385"/>
      <c r="AX290" s="385"/>
      <c r="AY290" s="385"/>
      <c r="AZ290" s="385"/>
      <c r="BA290" s="385"/>
      <c r="BB290" s="385"/>
      <c r="BC290" s="385"/>
      <c r="BD290" s="385"/>
      <c r="BE290" s="385"/>
      <c r="BF290" s="386"/>
    </row>
    <row r="291" spans="1:58" x14ac:dyDescent="0.25">
      <c r="A291" s="100">
        <f>'Input Volunteers'!A290</f>
        <v>0</v>
      </c>
      <c r="B291" s="104">
        <f t="shared" si="49"/>
        <v>0</v>
      </c>
      <c r="C291" s="105">
        <f t="shared" si="50"/>
        <v>0</v>
      </c>
      <c r="D291" s="106">
        <f t="shared" si="51"/>
        <v>0</v>
      </c>
      <c r="E291" s="106"/>
      <c r="F291" s="146">
        <f t="shared" si="52"/>
        <v>0</v>
      </c>
      <c r="G291" s="148"/>
      <c r="H291" s="148"/>
      <c r="I291" s="147"/>
      <c r="J291" s="144">
        <f t="shared" si="53"/>
        <v>0</v>
      </c>
      <c r="K291" s="148"/>
      <c r="L291" s="148"/>
      <c r="M291" s="150"/>
      <c r="N291" s="146">
        <f t="shared" si="54"/>
        <v>0</v>
      </c>
      <c r="O291" s="148"/>
      <c r="P291" s="150"/>
      <c r="Q291" s="148"/>
      <c r="R291" s="146">
        <f t="shared" si="55"/>
        <v>0</v>
      </c>
      <c r="S291" s="150"/>
      <c r="T291" s="148"/>
      <c r="U291" s="148"/>
      <c r="V291" s="146">
        <f t="shared" si="56"/>
        <v>0</v>
      </c>
      <c r="W291" s="148"/>
      <c r="X291" s="148"/>
      <c r="Y291" s="150"/>
      <c r="Z291" s="146">
        <f t="shared" si="57"/>
        <v>0</v>
      </c>
      <c r="AA291" s="148"/>
      <c r="AB291" s="150"/>
      <c r="AC291" s="148"/>
      <c r="AD291" s="146">
        <f t="shared" si="58"/>
        <v>0</v>
      </c>
      <c r="AE291" s="148"/>
      <c r="AF291" s="148"/>
      <c r="AG291" s="150"/>
      <c r="AH291" s="150"/>
      <c r="AI291" s="148"/>
      <c r="AJ291" s="148"/>
      <c r="AK291" s="150"/>
      <c r="AL291" s="148"/>
      <c r="AM291" s="148"/>
      <c r="AN291" s="384"/>
      <c r="AO291" s="385"/>
      <c r="AP291" s="385"/>
      <c r="AQ291" s="385"/>
      <c r="AR291" s="385"/>
      <c r="AS291" s="385"/>
      <c r="AT291" s="386"/>
      <c r="AU291" s="384"/>
      <c r="AV291" s="385"/>
      <c r="AW291" s="385"/>
      <c r="AX291" s="385"/>
      <c r="AY291" s="385"/>
      <c r="AZ291" s="385"/>
      <c r="BA291" s="385"/>
      <c r="BB291" s="385"/>
      <c r="BC291" s="385"/>
      <c r="BD291" s="385"/>
      <c r="BE291" s="385"/>
      <c r="BF291" s="386"/>
    </row>
    <row r="292" spans="1:58" x14ac:dyDescent="0.25">
      <c r="A292" s="100">
        <f>'Input Volunteers'!A291</f>
        <v>0</v>
      </c>
      <c r="B292" s="104">
        <f t="shared" si="49"/>
        <v>0</v>
      </c>
      <c r="C292" s="105">
        <f t="shared" si="50"/>
        <v>0</v>
      </c>
      <c r="D292" s="106">
        <f t="shared" si="51"/>
        <v>0</v>
      </c>
      <c r="E292" s="106"/>
      <c r="F292" s="146">
        <f t="shared" si="52"/>
        <v>0</v>
      </c>
      <c r="G292" s="148"/>
      <c r="H292" s="148"/>
      <c r="I292" s="147"/>
      <c r="J292" s="144">
        <f t="shared" si="53"/>
        <v>0</v>
      </c>
      <c r="K292" s="148"/>
      <c r="L292" s="148"/>
      <c r="M292" s="150"/>
      <c r="N292" s="146">
        <f t="shared" si="54"/>
        <v>0</v>
      </c>
      <c r="O292" s="148"/>
      <c r="P292" s="150"/>
      <c r="Q292" s="148"/>
      <c r="R292" s="146">
        <f t="shared" si="55"/>
        <v>0</v>
      </c>
      <c r="S292" s="150"/>
      <c r="T292" s="148"/>
      <c r="U292" s="148"/>
      <c r="V292" s="146">
        <f t="shared" si="56"/>
        <v>0</v>
      </c>
      <c r="W292" s="148"/>
      <c r="X292" s="148"/>
      <c r="Y292" s="150"/>
      <c r="Z292" s="146">
        <f t="shared" si="57"/>
        <v>0</v>
      </c>
      <c r="AA292" s="148"/>
      <c r="AB292" s="150"/>
      <c r="AC292" s="148"/>
      <c r="AD292" s="146">
        <f t="shared" si="58"/>
        <v>0</v>
      </c>
      <c r="AE292" s="148"/>
      <c r="AF292" s="148"/>
      <c r="AG292" s="150"/>
      <c r="AH292" s="150"/>
      <c r="AI292" s="148"/>
      <c r="AJ292" s="148"/>
      <c r="AK292" s="150"/>
      <c r="AL292" s="148"/>
      <c r="AM292" s="148"/>
      <c r="AN292" s="384"/>
      <c r="AO292" s="385"/>
      <c r="AP292" s="385"/>
      <c r="AQ292" s="385"/>
      <c r="AR292" s="385"/>
      <c r="AS292" s="385"/>
      <c r="AT292" s="386"/>
      <c r="AU292" s="384"/>
      <c r="AV292" s="385"/>
      <c r="AW292" s="385"/>
      <c r="AX292" s="385"/>
      <c r="AY292" s="385"/>
      <c r="AZ292" s="385"/>
      <c r="BA292" s="385"/>
      <c r="BB292" s="385"/>
      <c r="BC292" s="385"/>
      <c r="BD292" s="385"/>
      <c r="BE292" s="385"/>
      <c r="BF292" s="386"/>
    </row>
    <row r="293" spans="1:58" x14ac:dyDescent="0.25">
      <c r="A293" s="100">
        <f>'Input Volunteers'!A292</f>
        <v>0</v>
      </c>
      <c r="B293" s="104">
        <f t="shared" si="49"/>
        <v>0</v>
      </c>
      <c r="C293" s="105">
        <f t="shared" si="50"/>
        <v>0</v>
      </c>
      <c r="D293" s="106">
        <f t="shared" si="51"/>
        <v>0</v>
      </c>
      <c r="E293" s="106"/>
      <c r="F293" s="146">
        <f t="shared" si="52"/>
        <v>0</v>
      </c>
      <c r="G293" s="148"/>
      <c r="H293" s="148"/>
      <c r="I293" s="147"/>
      <c r="J293" s="144">
        <f t="shared" si="53"/>
        <v>0</v>
      </c>
      <c r="K293" s="148"/>
      <c r="L293" s="148"/>
      <c r="M293" s="150"/>
      <c r="N293" s="146">
        <f t="shared" si="54"/>
        <v>0</v>
      </c>
      <c r="O293" s="148"/>
      <c r="P293" s="150"/>
      <c r="Q293" s="148"/>
      <c r="R293" s="146">
        <f t="shared" si="55"/>
        <v>0</v>
      </c>
      <c r="S293" s="150"/>
      <c r="T293" s="148"/>
      <c r="U293" s="148"/>
      <c r="V293" s="146">
        <f t="shared" si="56"/>
        <v>0</v>
      </c>
      <c r="W293" s="148"/>
      <c r="X293" s="148"/>
      <c r="Y293" s="150"/>
      <c r="Z293" s="146">
        <f t="shared" si="57"/>
        <v>0</v>
      </c>
      <c r="AA293" s="148"/>
      <c r="AB293" s="150"/>
      <c r="AC293" s="148"/>
      <c r="AD293" s="146">
        <f t="shared" si="58"/>
        <v>0</v>
      </c>
      <c r="AE293" s="148"/>
      <c r="AF293" s="148"/>
      <c r="AG293" s="150"/>
      <c r="AH293" s="150"/>
      <c r="AI293" s="148"/>
      <c r="AJ293" s="148"/>
      <c r="AK293" s="150"/>
      <c r="AL293" s="148"/>
      <c r="AM293" s="148"/>
      <c r="AN293" s="384"/>
      <c r="AO293" s="385"/>
      <c r="AP293" s="385"/>
      <c r="AQ293" s="385"/>
      <c r="AR293" s="385"/>
      <c r="AS293" s="385"/>
      <c r="AT293" s="386"/>
      <c r="AU293" s="384"/>
      <c r="AV293" s="385"/>
      <c r="AW293" s="385"/>
      <c r="AX293" s="385"/>
      <c r="AY293" s="385"/>
      <c r="AZ293" s="385"/>
      <c r="BA293" s="385"/>
      <c r="BB293" s="385"/>
      <c r="BC293" s="385"/>
      <c r="BD293" s="385"/>
      <c r="BE293" s="385"/>
      <c r="BF293" s="386"/>
    </row>
    <row r="294" spans="1:58" x14ac:dyDescent="0.25">
      <c r="A294" s="100">
        <f>'Input Volunteers'!A293</f>
        <v>0</v>
      </c>
      <c r="B294" s="104">
        <f t="shared" si="49"/>
        <v>0</v>
      </c>
      <c r="C294" s="105">
        <f t="shared" si="50"/>
        <v>0</v>
      </c>
      <c r="D294" s="106">
        <f t="shared" si="51"/>
        <v>0</v>
      </c>
      <c r="E294" s="106"/>
      <c r="F294" s="146">
        <f t="shared" si="52"/>
        <v>0</v>
      </c>
      <c r="G294" s="148"/>
      <c r="H294" s="148"/>
      <c r="I294" s="147"/>
      <c r="J294" s="144">
        <f t="shared" si="53"/>
        <v>0</v>
      </c>
      <c r="K294" s="148"/>
      <c r="L294" s="148"/>
      <c r="M294" s="150"/>
      <c r="N294" s="146">
        <f t="shared" si="54"/>
        <v>0</v>
      </c>
      <c r="O294" s="148"/>
      <c r="P294" s="150"/>
      <c r="Q294" s="148"/>
      <c r="R294" s="146">
        <f t="shared" si="55"/>
        <v>0</v>
      </c>
      <c r="S294" s="150"/>
      <c r="T294" s="148"/>
      <c r="U294" s="148"/>
      <c r="V294" s="146">
        <f t="shared" si="56"/>
        <v>0</v>
      </c>
      <c r="W294" s="148"/>
      <c r="X294" s="148"/>
      <c r="Y294" s="150"/>
      <c r="Z294" s="146">
        <f t="shared" si="57"/>
        <v>0</v>
      </c>
      <c r="AA294" s="148"/>
      <c r="AB294" s="150"/>
      <c r="AC294" s="148"/>
      <c r="AD294" s="146">
        <f t="shared" si="58"/>
        <v>0</v>
      </c>
      <c r="AE294" s="148"/>
      <c r="AF294" s="148"/>
      <c r="AG294" s="150"/>
      <c r="AH294" s="150"/>
      <c r="AI294" s="148"/>
      <c r="AJ294" s="148"/>
      <c r="AK294" s="150"/>
      <c r="AL294" s="148"/>
      <c r="AM294" s="148"/>
      <c r="AN294" s="384"/>
      <c r="AO294" s="385"/>
      <c r="AP294" s="385"/>
      <c r="AQ294" s="385"/>
      <c r="AR294" s="385"/>
      <c r="AS294" s="385"/>
      <c r="AT294" s="386"/>
      <c r="AU294" s="384"/>
      <c r="AV294" s="385"/>
      <c r="AW294" s="385"/>
      <c r="AX294" s="385"/>
      <c r="AY294" s="385"/>
      <c r="AZ294" s="385"/>
      <c r="BA294" s="385"/>
      <c r="BB294" s="385"/>
      <c r="BC294" s="385"/>
      <c r="BD294" s="385"/>
      <c r="BE294" s="385"/>
      <c r="BF294" s="386"/>
    </row>
    <row r="295" spans="1:58" x14ac:dyDescent="0.25">
      <c r="A295" s="100">
        <f>'Input Volunteers'!A294</f>
        <v>0</v>
      </c>
      <c r="B295" s="104">
        <f t="shared" si="49"/>
        <v>0</v>
      </c>
      <c r="C295" s="105">
        <f t="shared" si="50"/>
        <v>0</v>
      </c>
      <c r="D295" s="106">
        <f t="shared" si="51"/>
        <v>0</v>
      </c>
      <c r="E295" s="106"/>
      <c r="F295" s="146">
        <f t="shared" si="52"/>
        <v>0</v>
      </c>
      <c r="G295" s="148"/>
      <c r="H295" s="148"/>
      <c r="I295" s="147"/>
      <c r="J295" s="144">
        <f t="shared" si="53"/>
        <v>0</v>
      </c>
      <c r="K295" s="148"/>
      <c r="L295" s="148"/>
      <c r="M295" s="150"/>
      <c r="N295" s="146">
        <f t="shared" si="54"/>
        <v>0</v>
      </c>
      <c r="O295" s="148"/>
      <c r="P295" s="150"/>
      <c r="Q295" s="148"/>
      <c r="R295" s="146">
        <f t="shared" si="55"/>
        <v>0</v>
      </c>
      <c r="S295" s="150"/>
      <c r="T295" s="148"/>
      <c r="U295" s="148"/>
      <c r="V295" s="146">
        <f t="shared" si="56"/>
        <v>0</v>
      </c>
      <c r="W295" s="148"/>
      <c r="X295" s="148"/>
      <c r="Y295" s="150"/>
      <c r="Z295" s="146">
        <f t="shared" si="57"/>
        <v>0</v>
      </c>
      <c r="AA295" s="148"/>
      <c r="AB295" s="150"/>
      <c r="AC295" s="148"/>
      <c r="AD295" s="146">
        <f t="shared" si="58"/>
        <v>0</v>
      </c>
      <c r="AE295" s="148"/>
      <c r="AF295" s="148"/>
      <c r="AG295" s="150"/>
      <c r="AH295" s="150"/>
      <c r="AI295" s="148"/>
      <c r="AJ295" s="148"/>
      <c r="AK295" s="150"/>
      <c r="AL295" s="148"/>
      <c r="AM295" s="148"/>
      <c r="AN295" s="384"/>
      <c r="AO295" s="385"/>
      <c r="AP295" s="385"/>
      <c r="AQ295" s="385"/>
      <c r="AR295" s="385"/>
      <c r="AS295" s="385"/>
      <c r="AT295" s="386"/>
      <c r="AU295" s="384"/>
      <c r="AV295" s="385"/>
      <c r="AW295" s="385"/>
      <c r="AX295" s="385"/>
      <c r="AY295" s="385"/>
      <c r="AZ295" s="385"/>
      <c r="BA295" s="385"/>
      <c r="BB295" s="385"/>
      <c r="BC295" s="385"/>
      <c r="BD295" s="385"/>
      <c r="BE295" s="385"/>
      <c r="BF295" s="386"/>
    </row>
    <row r="296" spans="1:58" x14ac:dyDescent="0.25">
      <c r="A296" s="100">
        <f>'Input Volunteers'!A295</f>
        <v>0</v>
      </c>
      <c r="B296" s="104">
        <f t="shared" si="49"/>
        <v>0</v>
      </c>
      <c r="C296" s="105">
        <f t="shared" si="50"/>
        <v>0</v>
      </c>
      <c r="D296" s="106">
        <f t="shared" si="51"/>
        <v>0</v>
      </c>
      <c r="E296" s="106"/>
      <c r="F296" s="146">
        <f t="shared" si="52"/>
        <v>0</v>
      </c>
      <c r="G296" s="148"/>
      <c r="H296" s="148"/>
      <c r="I296" s="147"/>
      <c r="J296" s="144">
        <f t="shared" si="53"/>
        <v>0</v>
      </c>
      <c r="K296" s="148"/>
      <c r="L296" s="148"/>
      <c r="M296" s="150"/>
      <c r="N296" s="146">
        <f t="shared" si="54"/>
        <v>0</v>
      </c>
      <c r="O296" s="148"/>
      <c r="P296" s="150"/>
      <c r="Q296" s="148"/>
      <c r="R296" s="146">
        <f t="shared" si="55"/>
        <v>0</v>
      </c>
      <c r="S296" s="150"/>
      <c r="T296" s="148"/>
      <c r="U296" s="148"/>
      <c r="V296" s="146">
        <f t="shared" si="56"/>
        <v>0</v>
      </c>
      <c r="W296" s="148"/>
      <c r="X296" s="148"/>
      <c r="Y296" s="150"/>
      <c r="Z296" s="146">
        <f t="shared" si="57"/>
        <v>0</v>
      </c>
      <c r="AA296" s="148"/>
      <c r="AB296" s="150"/>
      <c r="AC296" s="148"/>
      <c r="AD296" s="146">
        <f t="shared" si="58"/>
        <v>0</v>
      </c>
      <c r="AE296" s="148"/>
      <c r="AF296" s="148"/>
      <c r="AG296" s="150"/>
      <c r="AH296" s="150"/>
      <c r="AI296" s="148"/>
      <c r="AJ296" s="148"/>
      <c r="AK296" s="150"/>
      <c r="AL296" s="148"/>
      <c r="AM296" s="148"/>
      <c r="AN296" s="384"/>
      <c r="AO296" s="385"/>
      <c r="AP296" s="385"/>
      <c r="AQ296" s="385"/>
      <c r="AR296" s="385"/>
      <c r="AS296" s="385"/>
      <c r="AT296" s="386"/>
      <c r="AU296" s="384"/>
      <c r="AV296" s="385"/>
      <c r="AW296" s="385"/>
      <c r="AX296" s="385"/>
      <c r="AY296" s="385"/>
      <c r="AZ296" s="385"/>
      <c r="BA296" s="385"/>
      <c r="BB296" s="385"/>
      <c r="BC296" s="385"/>
      <c r="BD296" s="385"/>
      <c r="BE296" s="385"/>
      <c r="BF296" s="386"/>
    </row>
    <row r="297" spans="1:58" x14ac:dyDescent="0.25">
      <c r="A297" s="100">
        <f>'Input Volunteers'!A296</f>
        <v>0</v>
      </c>
      <c r="B297" s="104">
        <f t="shared" si="49"/>
        <v>0</v>
      </c>
      <c r="C297" s="105">
        <f t="shared" si="50"/>
        <v>0</v>
      </c>
      <c r="D297" s="106">
        <f t="shared" si="51"/>
        <v>0</v>
      </c>
      <c r="E297" s="106"/>
      <c r="F297" s="146">
        <f t="shared" si="52"/>
        <v>0</v>
      </c>
      <c r="G297" s="148"/>
      <c r="H297" s="148"/>
      <c r="I297" s="147"/>
      <c r="J297" s="144">
        <f t="shared" si="53"/>
        <v>0</v>
      </c>
      <c r="K297" s="148"/>
      <c r="L297" s="148"/>
      <c r="M297" s="150"/>
      <c r="N297" s="146">
        <f t="shared" si="54"/>
        <v>0</v>
      </c>
      <c r="O297" s="148"/>
      <c r="P297" s="150"/>
      <c r="Q297" s="148"/>
      <c r="R297" s="146">
        <f t="shared" si="55"/>
        <v>0</v>
      </c>
      <c r="S297" s="150"/>
      <c r="T297" s="148"/>
      <c r="U297" s="148"/>
      <c r="V297" s="146">
        <f t="shared" si="56"/>
        <v>0</v>
      </c>
      <c r="W297" s="148"/>
      <c r="X297" s="148"/>
      <c r="Y297" s="150"/>
      <c r="Z297" s="146">
        <f t="shared" si="57"/>
        <v>0</v>
      </c>
      <c r="AA297" s="148"/>
      <c r="AB297" s="150"/>
      <c r="AC297" s="148"/>
      <c r="AD297" s="146">
        <f t="shared" si="58"/>
        <v>0</v>
      </c>
      <c r="AE297" s="148"/>
      <c r="AF297" s="148"/>
      <c r="AG297" s="150"/>
      <c r="AH297" s="150"/>
      <c r="AI297" s="148"/>
      <c r="AJ297" s="148"/>
      <c r="AK297" s="150"/>
      <c r="AL297" s="148"/>
      <c r="AM297" s="148"/>
      <c r="AN297" s="384"/>
      <c r="AO297" s="385"/>
      <c r="AP297" s="385"/>
      <c r="AQ297" s="385"/>
      <c r="AR297" s="385"/>
      <c r="AS297" s="385"/>
      <c r="AT297" s="386"/>
      <c r="AU297" s="384"/>
      <c r="AV297" s="385"/>
      <c r="AW297" s="385"/>
      <c r="AX297" s="385"/>
      <c r="AY297" s="385"/>
      <c r="AZ297" s="385"/>
      <c r="BA297" s="385"/>
      <c r="BB297" s="385"/>
      <c r="BC297" s="385"/>
      <c r="BD297" s="385"/>
      <c r="BE297" s="385"/>
      <c r="BF297" s="386"/>
    </row>
    <row r="298" spans="1:58" x14ac:dyDescent="0.25">
      <c r="A298" s="100">
        <f>'Input Volunteers'!A297</f>
        <v>0</v>
      </c>
      <c r="B298" s="104">
        <f t="shared" si="49"/>
        <v>0</v>
      </c>
      <c r="C298" s="105">
        <f t="shared" si="50"/>
        <v>0</v>
      </c>
      <c r="D298" s="106">
        <f t="shared" si="51"/>
        <v>0</v>
      </c>
      <c r="E298" s="106"/>
      <c r="F298" s="146">
        <f t="shared" si="52"/>
        <v>0</v>
      </c>
      <c r="G298" s="148"/>
      <c r="H298" s="148"/>
      <c r="I298" s="147"/>
      <c r="J298" s="144">
        <f t="shared" si="53"/>
        <v>0</v>
      </c>
      <c r="K298" s="148"/>
      <c r="L298" s="148"/>
      <c r="M298" s="150"/>
      <c r="N298" s="146">
        <f t="shared" si="54"/>
        <v>0</v>
      </c>
      <c r="O298" s="148"/>
      <c r="P298" s="150"/>
      <c r="Q298" s="148"/>
      <c r="R298" s="146">
        <f t="shared" si="55"/>
        <v>0</v>
      </c>
      <c r="S298" s="150"/>
      <c r="T298" s="148"/>
      <c r="U298" s="148"/>
      <c r="V298" s="146">
        <f t="shared" si="56"/>
        <v>0</v>
      </c>
      <c r="W298" s="148"/>
      <c r="X298" s="148"/>
      <c r="Y298" s="150"/>
      <c r="Z298" s="146">
        <f t="shared" si="57"/>
        <v>0</v>
      </c>
      <c r="AA298" s="148"/>
      <c r="AB298" s="150"/>
      <c r="AC298" s="148"/>
      <c r="AD298" s="146">
        <f t="shared" si="58"/>
        <v>0</v>
      </c>
      <c r="AE298" s="148"/>
      <c r="AF298" s="148"/>
      <c r="AG298" s="150"/>
      <c r="AH298" s="150"/>
      <c r="AI298" s="148"/>
      <c r="AJ298" s="148"/>
      <c r="AK298" s="150"/>
      <c r="AL298" s="148"/>
      <c r="AM298" s="148"/>
      <c r="AN298" s="384"/>
      <c r="AO298" s="385"/>
      <c r="AP298" s="385"/>
      <c r="AQ298" s="385"/>
      <c r="AR298" s="385"/>
      <c r="AS298" s="385"/>
      <c r="AT298" s="386"/>
      <c r="AU298" s="384"/>
      <c r="AV298" s="385"/>
      <c r="AW298" s="385"/>
      <c r="AX298" s="385"/>
      <c r="AY298" s="385"/>
      <c r="AZ298" s="385"/>
      <c r="BA298" s="385"/>
      <c r="BB298" s="385"/>
      <c r="BC298" s="385"/>
      <c r="BD298" s="385"/>
      <c r="BE298" s="385"/>
      <c r="BF298" s="386"/>
    </row>
    <row r="299" spans="1:58" x14ac:dyDescent="0.25">
      <c r="A299" s="100">
        <f>'Input Volunteers'!A298</f>
        <v>0</v>
      </c>
      <c r="B299" s="104">
        <f t="shared" si="49"/>
        <v>0</v>
      </c>
      <c r="C299" s="105">
        <f t="shared" si="50"/>
        <v>0</v>
      </c>
      <c r="D299" s="106">
        <f t="shared" si="51"/>
        <v>0</v>
      </c>
      <c r="E299" s="106"/>
      <c r="F299" s="146">
        <f t="shared" si="52"/>
        <v>0</v>
      </c>
      <c r="G299" s="148"/>
      <c r="H299" s="148"/>
      <c r="I299" s="147"/>
      <c r="J299" s="144">
        <f t="shared" si="53"/>
        <v>0</v>
      </c>
      <c r="K299" s="148"/>
      <c r="L299" s="148"/>
      <c r="M299" s="150"/>
      <c r="N299" s="146">
        <f t="shared" si="54"/>
        <v>0</v>
      </c>
      <c r="O299" s="148"/>
      <c r="P299" s="150"/>
      <c r="Q299" s="148"/>
      <c r="R299" s="146">
        <f t="shared" si="55"/>
        <v>0</v>
      </c>
      <c r="S299" s="150"/>
      <c r="T299" s="148"/>
      <c r="U299" s="148"/>
      <c r="V299" s="146">
        <f t="shared" si="56"/>
        <v>0</v>
      </c>
      <c r="W299" s="148"/>
      <c r="X299" s="148"/>
      <c r="Y299" s="150"/>
      <c r="Z299" s="146">
        <f t="shared" si="57"/>
        <v>0</v>
      </c>
      <c r="AA299" s="148"/>
      <c r="AB299" s="150"/>
      <c r="AC299" s="148"/>
      <c r="AD299" s="146">
        <f t="shared" si="58"/>
        <v>0</v>
      </c>
      <c r="AE299" s="148"/>
      <c r="AF299" s="148"/>
      <c r="AG299" s="150"/>
      <c r="AH299" s="150"/>
      <c r="AI299" s="148"/>
      <c r="AJ299" s="148"/>
      <c r="AK299" s="150"/>
      <c r="AL299" s="148"/>
      <c r="AM299" s="148"/>
      <c r="AN299" s="384"/>
      <c r="AO299" s="385"/>
      <c r="AP299" s="385"/>
      <c r="AQ299" s="385"/>
      <c r="AR299" s="385"/>
      <c r="AS299" s="385"/>
      <c r="AT299" s="386"/>
      <c r="AU299" s="384"/>
      <c r="AV299" s="385"/>
      <c r="AW299" s="385"/>
      <c r="AX299" s="385"/>
      <c r="AY299" s="385"/>
      <c r="AZ299" s="385"/>
      <c r="BA299" s="385"/>
      <c r="BB299" s="385"/>
      <c r="BC299" s="385"/>
      <c r="BD299" s="385"/>
      <c r="BE299" s="385"/>
      <c r="BF299" s="386"/>
    </row>
    <row r="300" spans="1:58" x14ac:dyDescent="0.25">
      <c r="A300" s="100">
        <f>'Input Volunteers'!A299</f>
        <v>0</v>
      </c>
      <c r="B300" s="104">
        <f t="shared" si="49"/>
        <v>0</v>
      </c>
      <c r="C300" s="105">
        <f t="shared" si="50"/>
        <v>0</v>
      </c>
      <c r="D300" s="106">
        <f t="shared" si="51"/>
        <v>0</v>
      </c>
      <c r="E300" s="106"/>
      <c r="F300" s="146">
        <f t="shared" si="52"/>
        <v>0</v>
      </c>
      <c r="G300" s="148"/>
      <c r="H300" s="148"/>
      <c r="I300" s="147"/>
      <c r="J300" s="144">
        <f t="shared" si="53"/>
        <v>0</v>
      </c>
      <c r="K300" s="148"/>
      <c r="L300" s="148"/>
      <c r="M300" s="150"/>
      <c r="N300" s="146">
        <f t="shared" si="54"/>
        <v>0</v>
      </c>
      <c r="O300" s="148"/>
      <c r="P300" s="150"/>
      <c r="Q300" s="148"/>
      <c r="R300" s="146">
        <f t="shared" si="55"/>
        <v>0</v>
      </c>
      <c r="S300" s="150"/>
      <c r="T300" s="148"/>
      <c r="U300" s="148"/>
      <c r="V300" s="146">
        <f t="shared" si="56"/>
        <v>0</v>
      </c>
      <c r="W300" s="148"/>
      <c r="X300" s="148"/>
      <c r="Y300" s="150"/>
      <c r="Z300" s="146">
        <f t="shared" si="57"/>
        <v>0</v>
      </c>
      <c r="AA300" s="148"/>
      <c r="AB300" s="150"/>
      <c r="AC300" s="148"/>
      <c r="AD300" s="146">
        <f t="shared" si="58"/>
        <v>0</v>
      </c>
      <c r="AE300" s="148"/>
      <c r="AF300" s="148"/>
      <c r="AG300" s="150"/>
      <c r="AH300" s="150"/>
      <c r="AI300" s="148"/>
      <c r="AJ300" s="148"/>
      <c r="AK300" s="150"/>
      <c r="AL300" s="148"/>
      <c r="AM300" s="148"/>
      <c r="AN300" s="384"/>
      <c r="AO300" s="385"/>
      <c r="AP300" s="385"/>
      <c r="AQ300" s="385"/>
      <c r="AR300" s="385"/>
      <c r="AS300" s="385"/>
      <c r="AT300" s="386"/>
      <c r="AU300" s="384"/>
      <c r="AV300" s="385"/>
      <c r="AW300" s="385"/>
      <c r="AX300" s="385"/>
      <c r="AY300" s="385"/>
      <c r="AZ300" s="385"/>
      <c r="BA300" s="385"/>
      <c r="BB300" s="385"/>
      <c r="BC300" s="385"/>
      <c r="BD300" s="385"/>
      <c r="BE300" s="385"/>
      <c r="BF300" s="386"/>
    </row>
    <row r="301" spans="1:58" x14ac:dyDescent="0.25">
      <c r="A301" s="100">
        <f>'Input Volunteers'!A300</f>
        <v>0</v>
      </c>
      <c r="B301" s="104">
        <f t="shared" si="49"/>
        <v>0</v>
      </c>
      <c r="C301" s="105">
        <f t="shared" si="50"/>
        <v>0</v>
      </c>
      <c r="D301" s="106"/>
      <c r="E301" s="106"/>
      <c r="F301" s="146">
        <f t="shared" si="52"/>
        <v>0</v>
      </c>
      <c r="G301" s="148"/>
      <c r="H301" s="148"/>
      <c r="I301" s="147"/>
      <c r="J301" s="144">
        <f t="shared" si="53"/>
        <v>0</v>
      </c>
      <c r="K301" s="148"/>
      <c r="L301" s="148"/>
      <c r="M301" s="150"/>
      <c r="N301" s="146">
        <f t="shared" si="54"/>
        <v>0</v>
      </c>
      <c r="O301" s="148"/>
      <c r="P301" s="150"/>
      <c r="Q301" s="148"/>
      <c r="R301" s="146">
        <f t="shared" si="55"/>
        <v>0</v>
      </c>
      <c r="S301" s="150"/>
      <c r="T301" s="148"/>
      <c r="U301" s="148"/>
      <c r="V301" s="146">
        <f t="shared" si="56"/>
        <v>0</v>
      </c>
      <c r="W301" s="148"/>
      <c r="X301" s="148"/>
      <c r="Y301" s="150"/>
      <c r="Z301" s="146">
        <f t="shared" si="57"/>
        <v>0</v>
      </c>
      <c r="AA301" s="148"/>
      <c r="AB301" s="150"/>
      <c r="AC301" s="148"/>
      <c r="AD301" s="146">
        <f t="shared" si="58"/>
        <v>0</v>
      </c>
      <c r="AE301" s="148"/>
      <c r="AF301" s="148"/>
      <c r="AG301" s="150"/>
      <c r="AH301" s="150"/>
      <c r="AI301" s="148"/>
      <c r="AJ301" s="148"/>
      <c r="AK301" s="150"/>
      <c r="AL301" s="148"/>
      <c r="AM301" s="148"/>
      <c r="AN301" s="384"/>
      <c r="AO301" s="385"/>
      <c r="AP301" s="385"/>
      <c r="AQ301" s="385"/>
      <c r="AR301" s="385"/>
      <c r="AS301" s="385"/>
      <c r="AT301" s="386"/>
      <c r="AU301" s="384"/>
      <c r="AV301" s="385"/>
      <c r="AW301" s="385"/>
      <c r="AX301" s="385"/>
      <c r="AY301" s="385"/>
      <c r="AZ301" s="385"/>
      <c r="BA301" s="385"/>
      <c r="BB301" s="385"/>
      <c r="BC301" s="385"/>
      <c r="BD301" s="385"/>
      <c r="BE301" s="385"/>
      <c r="BF301" s="386"/>
    </row>
    <row r="302" spans="1:58" x14ac:dyDescent="0.25">
      <c r="A302" s="100">
        <f>'Input Volunteers'!A301</f>
        <v>0</v>
      </c>
      <c r="B302" s="104">
        <f t="shared" si="49"/>
        <v>0</v>
      </c>
      <c r="C302" s="105">
        <f t="shared" si="50"/>
        <v>0</v>
      </c>
      <c r="D302" s="106"/>
      <c r="E302" s="106"/>
      <c r="F302" s="146">
        <f t="shared" si="52"/>
        <v>0</v>
      </c>
      <c r="G302" s="148"/>
      <c r="H302" s="148"/>
      <c r="I302" s="147"/>
      <c r="J302" s="144">
        <f t="shared" si="53"/>
        <v>0</v>
      </c>
      <c r="K302" s="148"/>
      <c r="L302" s="148"/>
      <c r="M302" s="150"/>
      <c r="N302" s="146">
        <f t="shared" si="54"/>
        <v>0</v>
      </c>
      <c r="O302" s="148"/>
      <c r="P302" s="150"/>
      <c r="Q302" s="148"/>
      <c r="R302" s="146">
        <f t="shared" si="55"/>
        <v>0</v>
      </c>
      <c r="S302" s="150"/>
      <c r="T302" s="148"/>
      <c r="U302" s="148"/>
      <c r="V302" s="146">
        <f t="shared" si="56"/>
        <v>0</v>
      </c>
      <c r="W302" s="148"/>
      <c r="X302" s="148"/>
      <c r="Y302" s="150"/>
      <c r="Z302" s="146">
        <f t="shared" si="57"/>
        <v>0</v>
      </c>
      <c r="AA302" s="148"/>
      <c r="AB302" s="150"/>
      <c r="AC302" s="148"/>
      <c r="AD302" s="146">
        <f t="shared" si="58"/>
        <v>0</v>
      </c>
      <c r="AE302" s="148"/>
      <c r="AF302" s="148"/>
      <c r="AG302" s="150"/>
      <c r="AH302" s="150"/>
      <c r="AI302" s="148"/>
      <c r="AJ302" s="148"/>
      <c r="AK302" s="150"/>
      <c r="AL302" s="148"/>
      <c r="AM302" s="148"/>
      <c r="AN302" s="384"/>
      <c r="AO302" s="385"/>
      <c r="AP302" s="385"/>
      <c r="AQ302" s="385"/>
      <c r="AR302" s="385"/>
      <c r="AS302" s="385"/>
      <c r="AT302" s="386"/>
      <c r="AU302" s="384"/>
      <c r="AV302" s="385"/>
      <c r="AW302" s="385"/>
      <c r="AX302" s="385"/>
      <c r="AY302" s="385"/>
      <c r="AZ302" s="385"/>
      <c r="BA302" s="385"/>
      <c r="BB302" s="385"/>
      <c r="BC302" s="385"/>
      <c r="BD302" s="385"/>
      <c r="BE302" s="385"/>
      <c r="BF302" s="386"/>
    </row>
    <row r="303" spans="1:58" x14ac:dyDescent="0.25">
      <c r="A303" s="100">
        <f>'Input Volunteers'!A302</f>
        <v>0</v>
      </c>
      <c r="B303" s="104">
        <f t="shared" si="49"/>
        <v>0</v>
      </c>
      <c r="C303" s="105">
        <f t="shared" si="50"/>
        <v>0</v>
      </c>
      <c r="D303" s="106"/>
      <c r="E303" s="106"/>
      <c r="F303" s="146">
        <f t="shared" si="52"/>
        <v>0</v>
      </c>
      <c r="G303" s="148"/>
      <c r="H303" s="148"/>
      <c r="I303" s="147"/>
      <c r="J303" s="144">
        <f t="shared" si="53"/>
        <v>0</v>
      </c>
      <c r="K303" s="148"/>
      <c r="L303" s="148"/>
      <c r="M303" s="150"/>
      <c r="N303" s="146">
        <f t="shared" si="54"/>
        <v>0</v>
      </c>
      <c r="O303" s="148"/>
      <c r="P303" s="150"/>
      <c r="Q303" s="148"/>
      <c r="R303" s="146">
        <f t="shared" si="55"/>
        <v>0</v>
      </c>
      <c r="S303" s="150"/>
      <c r="T303" s="148"/>
      <c r="U303" s="148"/>
      <c r="V303" s="146">
        <f t="shared" si="56"/>
        <v>0</v>
      </c>
      <c r="W303" s="148"/>
      <c r="X303" s="148"/>
      <c r="Y303" s="150"/>
      <c r="Z303" s="146">
        <f t="shared" si="57"/>
        <v>0</v>
      </c>
      <c r="AA303" s="148"/>
      <c r="AB303" s="150"/>
      <c r="AC303" s="148"/>
      <c r="AD303" s="146">
        <f t="shared" si="58"/>
        <v>0</v>
      </c>
      <c r="AE303" s="148"/>
      <c r="AF303" s="148"/>
      <c r="AG303" s="150"/>
      <c r="AH303" s="150"/>
      <c r="AI303" s="148"/>
      <c r="AJ303" s="148"/>
      <c r="AK303" s="150"/>
      <c r="AL303" s="148"/>
      <c r="AM303" s="148"/>
      <c r="AN303" s="384"/>
      <c r="AO303" s="385"/>
      <c r="AP303" s="385"/>
      <c r="AQ303" s="385"/>
      <c r="AR303" s="385"/>
      <c r="AS303" s="385"/>
      <c r="AT303" s="386"/>
      <c r="AU303" s="384"/>
      <c r="AV303" s="385"/>
      <c r="AW303" s="385"/>
      <c r="AX303" s="385"/>
      <c r="AY303" s="385"/>
      <c r="AZ303" s="385"/>
      <c r="BA303" s="385"/>
      <c r="BB303" s="385"/>
      <c r="BC303" s="385"/>
      <c r="BD303" s="385"/>
      <c r="BE303" s="385"/>
      <c r="BF303" s="386"/>
    </row>
    <row r="304" spans="1:58" x14ac:dyDescent="0.25">
      <c r="A304" s="100">
        <f>'Input Volunteers'!A303</f>
        <v>0</v>
      </c>
      <c r="B304" s="104">
        <f t="shared" si="49"/>
        <v>0</v>
      </c>
      <c r="C304" s="105">
        <f t="shared" si="50"/>
        <v>0</v>
      </c>
      <c r="D304" s="106"/>
      <c r="E304" s="106"/>
      <c r="F304" s="146">
        <f t="shared" si="52"/>
        <v>0</v>
      </c>
      <c r="G304" s="148"/>
      <c r="H304" s="148"/>
      <c r="I304" s="147"/>
      <c r="J304" s="144">
        <f t="shared" si="53"/>
        <v>0</v>
      </c>
      <c r="K304" s="148"/>
      <c r="L304" s="148"/>
      <c r="M304" s="150"/>
      <c r="N304" s="146">
        <f t="shared" si="54"/>
        <v>0</v>
      </c>
      <c r="O304" s="148"/>
      <c r="P304" s="150"/>
      <c r="Q304" s="148"/>
      <c r="R304" s="146">
        <f t="shared" si="55"/>
        <v>0</v>
      </c>
      <c r="S304" s="150"/>
      <c r="T304" s="148"/>
      <c r="U304" s="148"/>
      <c r="V304" s="146">
        <f t="shared" si="56"/>
        <v>0</v>
      </c>
      <c r="W304" s="148"/>
      <c r="X304" s="148"/>
      <c r="Y304" s="150"/>
      <c r="Z304" s="146">
        <f t="shared" si="57"/>
        <v>0</v>
      </c>
      <c r="AA304" s="148"/>
      <c r="AB304" s="150"/>
      <c r="AC304" s="148"/>
      <c r="AD304" s="146">
        <f t="shared" si="58"/>
        <v>0</v>
      </c>
      <c r="AE304" s="148"/>
      <c r="AF304" s="148"/>
      <c r="AG304" s="150"/>
      <c r="AH304" s="150"/>
      <c r="AI304" s="148"/>
      <c r="AJ304" s="148"/>
      <c r="AK304" s="150"/>
      <c r="AL304" s="148"/>
      <c r="AM304" s="148"/>
      <c r="AN304" s="384"/>
      <c r="AO304" s="385"/>
      <c r="AP304" s="385"/>
      <c r="AQ304" s="385"/>
      <c r="AR304" s="385"/>
      <c r="AS304" s="385"/>
      <c r="AT304" s="386"/>
      <c r="AU304" s="384"/>
      <c r="AV304" s="385"/>
      <c r="AW304" s="385"/>
      <c r="AX304" s="385"/>
      <c r="AY304" s="385"/>
      <c r="AZ304" s="385"/>
      <c r="BA304" s="385"/>
      <c r="BB304" s="385"/>
      <c r="BC304" s="385"/>
      <c r="BD304" s="385"/>
      <c r="BE304" s="385"/>
      <c r="BF304" s="386"/>
    </row>
    <row r="305" spans="1:58" x14ac:dyDescent="0.25">
      <c r="A305" s="100">
        <f>'Input Volunteers'!A304</f>
        <v>0</v>
      </c>
      <c r="B305" s="104">
        <f t="shared" si="49"/>
        <v>0</v>
      </c>
      <c r="C305" s="105">
        <f t="shared" si="50"/>
        <v>0</v>
      </c>
      <c r="D305" s="106"/>
      <c r="E305" s="106"/>
      <c r="F305" s="146">
        <f t="shared" si="52"/>
        <v>0</v>
      </c>
      <c r="G305" s="148"/>
      <c r="H305" s="148"/>
      <c r="I305" s="147"/>
      <c r="J305" s="144">
        <f t="shared" si="53"/>
        <v>0</v>
      </c>
      <c r="K305" s="148"/>
      <c r="L305" s="148"/>
      <c r="M305" s="150"/>
      <c r="N305" s="146">
        <f t="shared" si="54"/>
        <v>0</v>
      </c>
      <c r="O305" s="148"/>
      <c r="P305" s="150"/>
      <c r="Q305" s="148"/>
      <c r="R305" s="146">
        <f t="shared" si="55"/>
        <v>0</v>
      </c>
      <c r="S305" s="150"/>
      <c r="T305" s="148"/>
      <c r="U305" s="148"/>
      <c r="V305" s="146">
        <f t="shared" si="56"/>
        <v>0</v>
      </c>
      <c r="W305" s="148"/>
      <c r="X305" s="148"/>
      <c r="Y305" s="150"/>
      <c r="Z305" s="146">
        <f t="shared" si="57"/>
        <v>0</v>
      </c>
      <c r="AA305" s="148"/>
      <c r="AB305" s="150"/>
      <c r="AC305" s="148"/>
      <c r="AD305" s="146">
        <f t="shared" si="58"/>
        <v>0</v>
      </c>
      <c r="AE305" s="148"/>
      <c r="AF305" s="148"/>
      <c r="AG305" s="150"/>
      <c r="AH305" s="150"/>
      <c r="AI305" s="148"/>
      <c r="AJ305" s="148"/>
      <c r="AK305" s="150"/>
      <c r="AL305" s="148"/>
      <c r="AM305" s="148"/>
      <c r="AN305" s="384"/>
      <c r="AO305" s="385"/>
      <c r="AP305" s="385"/>
      <c r="AQ305" s="385"/>
      <c r="AR305" s="385"/>
      <c r="AS305" s="385"/>
      <c r="AT305" s="386"/>
      <c r="AU305" s="384"/>
      <c r="AV305" s="385"/>
      <c r="AW305" s="385"/>
      <c r="AX305" s="385"/>
      <c r="AY305" s="385"/>
      <c r="AZ305" s="385"/>
      <c r="BA305" s="385"/>
      <c r="BB305" s="385"/>
      <c r="BC305" s="385"/>
      <c r="BD305" s="385"/>
      <c r="BE305" s="385"/>
      <c r="BF305" s="386"/>
    </row>
    <row r="306" spans="1:58" x14ac:dyDescent="0.25">
      <c r="A306" s="100">
        <f>'Input Volunteers'!A305</f>
        <v>0</v>
      </c>
      <c r="B306" s="104">
        <f t="shared" si="49"/>
        <v>0</v>
      </c>
      <c r="C306" s="105">
        <f t="shared" si="50"/>
        <v>0</v>
      </c>
      <c r="D306" s="106"/>
      <c r="E306" s="106"/>
      <c r="F306" s="146">
        <f t="shared" si="52"/>
        <v>0</v>
      </c>
      <c r="G306" s="148"/>
      <c r="H306" s="148"/>
      <c r="I306" s="147"/>
      <c r="J306" s="144">
        <f t="shared" si="53"/>
        <v>0</v>
      </c>
      <c r="K306" s="148"/>
      <c r="L306" s="148"/>
      <c r="M306" s="150"/>
      <c r="N306" s="146">
        <f t="shared" si="54"/>
        <v>0</v>
      </c>
      <c r="O306" s="148"/>
      <c r="P306" s="150"/>
      <c r="Q306" s="148"/>
      <c r="R306" s="146">
        <f t="shared" si="55"/>
        <v>0</v>
      </c>
      <c r="S306" s="150"/>
      <c r="T306" s="148"/>
      <c r="U306" s="148"/>
      <c r="V306" s="146">
        <f t="shared" si="56"/>
        <v>0</v>
      </c>
      <c r="W306" s="148"/>
      <c r="X306" s="148"/>
      <c r="Y306" s="150"/>
      <c r="Z306" s="146">
        <f t="shared" si="57"/>
        <v>0</v>
      </c>
      <c r="AA306" s="148"/>
      <c r="AB306" s="150"/>
      <c r="AC306" s="148"/>
      <c r="AD306" s="146">
        <f t="shared" si="58"/>
        <v>0</v>
      </c>
      <c r="AE306" s="148"/>
      <c r="AF306" s="148"/>
      <c r="AG306" s="150"/>
      <c r="AH306" s="150"/>
      <c r="AI306" s="148"/>
      <c r="AJ306" s="148"/>
      <c r="AK306" s="150"/>
      <c r="AL306" s="148"/>
      <c r="AM306" s="148"/>
      <c r="AN306" s="384"/>
      <c r="AO306" s="385"/>
      <c r="AP306" s="385"/>
      <c r="AQ306" s="385"/>
      <c r="AR306" s="385"/>
      <c r="AS306" s="385"/>
      <c r="AT306" s="386"/>
      <c r="AU306" s="384"/>
      <c r="AV306" s="385"/>
      <c r="AW306" s="385"/>
      <c r="AX306" s="385"/>
      <c r="AY306" s="385"/>
      <c r="AZ306" s="385"/>
      <c r="BA306" s="385"/>
      <c r="BB306" s="385"/>
      <c r="BC306" s="385"/>
      <c r="BD306" s="385"/>
      <c r="BE306" s="385"/>
      <c r="BF306" s="386"/>
    </row>
    <row r="307" spans="1:58" x14ac:dyDescent="0.25">
      <c r="A307" s="100">
        <f>'Input Volunteers'!A306</f>
        <v>0</v>
      </c>
      <c r="B307" s="104">
        <f t="shared" si="49"/>
        <v>0</v>
      </c>
      <c r="C307" s="105">
        <f t="shared" si="50"/>
        <v>0</v>
      </c>
      <c r="D307" s="106"/>
      <c r="E307" s="106"/>
      <c r="F307" s="146">
        <f t="shared" si="52"/>
        <v>0</v>
      </c>
      <c r="G307" s="148"/>
      <c r="H307" s="148"/>
      <c r="I307" s="147"/>
      <c r="J307" s="144">
        <f t="shared" si="53"/>
        <v>0</v>
      </c>
      <c r="K307" s="148"/>
      <c r="L307" s="148"/>
      <c r="M307" s="150"/>
      <c r="N307" s="146">
        <f t="shared" si="54"/>
        <v>0</v>
      </c>
      <c r="O307" s="148"/>
      <c r="P307" s="150"/>
      <c r="Q307" s="148"/>
      <c r="R307" s="146">
        <f t="shared" si="55"/>
        <v>0</v>
      </c>
      <c r="S307" s="150"/>
      <c r="T307" s="148"/>
      <c r="U307" s="148"/>
      <c r="V307" s="146">
        <f t="shared" si="56"/>
        <v>0</v>
      </c>
      <c r="W307" s="148"/>
      <c r="X307" s="148"/>
      <c r="Y307" s="150"/>
      <c r="Z307" s="146">
        <f t="shared" si="57"/>
        <v>0</v>
      </c>
      <c r="AA307" s="148"/>
      <c r="AB307" s="150"/>
      <c r="AC307" s="148"/>
      <c r="AD307" s="146">
        <f t="shared" si="58"/>
        <v>0</v>
      </c>
      <c r="AE307" s="148"/>
      <c r="AF307" s="148"/>
      <c r="AG307" s="150"/>
      <c r="AH307" s="150"/>
      <c r="AI307" s="148"/>
      <c r="AJ307" s="148"/>
      <c r="AK307" s="150"/>
      <c r="AL307" s="148"/>
      <c r="AM307" s="148"/>
      <c r="AN307" s="384"/>
      <c r="AO307" s="385"/>
      <c r="AP307" s="385"/>
      <c r="AQ307" s="385"/>
      <c r="AR307" s="385"/>
      <c r="AS307" s="385"/>
      <c r="AT307" s="386"/>
      <c r="AU307" s="384"/>
      <c r="AV307" s="385"/>
      <c r="AW307" s="385"/>
      <c r="AX307" s="385"/>
      <c r="AY307" s="385"/>
      <c r="AZ307" s="385"/>
      <c r="BA307" s="385"/>
      <c r="BB307" s="385"/>
      <c r="BC307" s="385"/>
      <c r="BD307" s="385"/>
      <c r="BE307" s="385"/>
      <c r="BF307" s="386"/>
    </row>
    <row r="308" spans="1:58" x14ac:dyDescent="0.25">
      <c r="A308" s="100">
        <f>'Input Volunteers'!A307</f>
        <v>0</v>
      </c>
      <c r="B308" s="104">
        <f t="shared" si="49"/>
        <v>0</v>
      </c>
      <c r="C308" s="105">
        <f t="shared" si="50"/>
        <v>0</v>
      </c>
      <c r="D308" s="106"/>
      <c r="E308" s="106"/>
      <c r="F308" s="146">
        <f t="shared" si="52"/>
        <v>0</v>
      </c>
      <c r="G308" s="148"/>
      <c r="H308" s="148"/>
      <c r="I308" s="147"/>
      <c r="J308" s="144">
        <f t="shared" si="53"/>
        <v>0</v>
      </c>
      <c r="K308" s="148"/>
      <c r="L308" s="148"/>
      <c r="M308" s="150"/>
      <c r="N308" s="146">
        <f t="shared" si="54"/>
        <v>0</v>
      </c>
      <c r="O308" s="148"/>
      <c r="P308" s="150"/>
      <c r="Q308" s="148"/>
      <c r="R308" s="146">
        <f t="shared" si="55"/>
        <v>0</v>
      </c>
      <c r="S308" s="150"/>
      <c r="T308" s="148"/>
      <c r="U308" s="148"/>
      <c r="V308" s="146">
        <f t="shared" si="56"/>
        <v>0</v>
      </c>
      <c r="W308" s="148"/>
      <c r="X308" s="148"/>
      <c r="Y308" s="150"/>
      <c r="Z308" s="146">
        <f t="shared" si="57"/>
        <v>0</v>
      </c>
      <c r="AA308" s="148"/>
      <c r="AB308" s="150"/>
      <c r="AC308" s="148"/>
      <c r="AD308" s="146">
        <f t="shared" si="58"/>
        <v>0</v>
      </c>
      <c r="AE308" s="148"/>
      <c r="AF308" s="148"/>
      <c r="AG308" s="150"/>
      <c r="AH308" s="150"/>
      <c r="AI308" s="148"/>
      <c r="AJ308" s="148"/>
      <c r="AK308" s="150"/>
      <c r="AL308" s="148"/>
      <c r="AM308" s="148"/>
      <c r="AN308" s="384"/>
      <c r="AO308" s="385"/>
      <c r="AP308" s="385"/>
      <c r="AQ308" s="385"/>
      <c r="AR308" s="385"/>
      <c r="AS308" s="385"/>
      <c r="AT308" s="386"/>
      <c r="AU308" s="384"/>
      <c r="AV308" s="385"/>
      <c r="AW308" s="385"/>
      <c r="AX308" s="385"/>
      <c r="AY308" s="385"/>
      <c r="AZ308" s="385"/>
      <c r="BA308" s="385"/>
      <c r="BB308" s="385"/>
      <c r="BC308" s="385"/>
      <c r="BD308" s="385"/>
      <c r="BE308" s="385"/>
      <c r="BF308" s="386"/>
    </row>
    <row r="309" spans="1:58" x14ac:dyDescent="0.25">
      <c r="A309" s="100">
        <f>'Input Volunteers'!A308</f>
        <v>0</v>
      </c>
      <c r="B309" s="104">
        <f t="shared" si="49"/>
        <v>0</v>
      </c>
      <c r="C309" s="105">
        <f t="shared" si="50"/>
        <v>0</v>
      </c>
      <c r="D309" s="106"/>
      <c r="E309" s="106"/>
      <c r="F309" s="146">
        <f t="shared" si="52"/>
        <v>0</v>
      </c>
      <c r="G309" s="148"/>
      <c r="H309" s="148"/>
      <c r="I309" s="147"/>
      <c r="J309" s="144">
        <f t="shared" si="53"/>
        <v>0</v>
      </c>
      <c r="K309" s="148"/>
      <c r="L309" s="148"/>
      <c r="M309" s="150"/>
      <c r="N309" s="146">
        <f t="shared" si="54"/>
        <v>0</v>
      </c>
      <c r="O309" s="148"/>
      <c r="P309" s="150"/>
      <c r="Q309" s="148"/>
      <c r="R309" s="146">
        <f t="shared" si="55"/>
        <v>0</v>
      </c>
      <c r="S309" s="150"/>
      <c r="T309" s="148"/>
      <c r="U309" s="148"/>
      <c r="V309" s="146">
        <f t="shared" si="56"/>
        <v>0</v>
      </c>
      <c r="W309" s="148"/>
      <c r="X309" s="148"/>
      <c r="Y309" s="150"/>
      <c r="Z309" s="146">
        <f t="shared" si="57"/>
        <v>0</v>
      </c>
      <c r="AA309" s="148"/>
      <c r="AB309" s="150"/>
      <c r="AC309" s="148"/>
      <c r="AD309" s="146">
        <f t="shared" si="58"/>
        <v>0</v>
      </c>
      <c r="AE309" s="148"/>
      <c r="AF309" s="148"/>
      <c r="AG309" s="150"/>
      <c r="AH309" s="150"/>
      <c r="AI309" s="148"/>
      <c r="AJ309" s="148"/>
      <c r="AK309" s="150"/>
      <c r="AL309" s="148"/>
      <c r="AM309" s="148"/>
      <c r="AN309" s="384"/>
      <c r="AO309" s="385"/>
      <c r="AP309" s="385"/>
      <c r="AQ309" s="385"/>
      <c r="AR309" s="385"/>
      <c r="AS309" s="385"/>
      <c r="AT309" s="386"/>
      <c r="AU309" s="384"/>
      <c r="AV309" s="385"/>
      <c r="AW309" s="385"/>
      <c r="AX309" s="385"/>
      <c r="AY309" s="385"/>
      <c r="AZ309" s="385"/>
      <c r="BA309" s="385"/>
      <c r="BB309" s="385"/>
      <c r="BC309" s="385"/>
      <c r="BD309" s="385"/>
      <c r="BE309" s="385"/>
      <c r="BF309" s="386"/>
    </row>
    <row r="310" spans="1:58" x14ac:dyDescent="0.25">
      <c r="A310" s="100">
        <f>'Input Volunteers'!A309</f>
        <v>0</v>
      </c>
      <c r="B310" s="104">
        <f t="shared" si="49"/>
        <v>0</v>
      </c>
      <c r="C310" s="105">
        <f t="shared" si="50"/>
        <v>0</v>
      </c>
      <c r="D310" s="106"/>
      <c r="E310" s="106"/>
      <c r="F310" s="146">
        <f t="shared" si="52"/>
        <v>0</v>
      </c>
      <c r="G310" s="148"/>
      <c r="H310" s="148"/>
      <c r="I310" s="147"/>
      <c r="J310" s="144">
        <f t="shared" si="53"/>
        <v>0</v>
      </c>
      <c r="K310" s="148"/>
      <c r="L310" s="148"/>
      <c r="M310" s="150"/>
      <c r="N310" s="146">
        <f t="shared" si="54"/>
        <v>0</v>
      </c>
      <c r="O310" s="148"/>
      <c r="P310" s="150"/>
      <c r="Q310" s="148"/>
      <c r="R310" s="146">
        <f t="shared" si="55"/>
        <v>0</v>
      </c>
      <c r="S310" s="150"/>
      <c r="T310" s="148"/>
      <c r="U310" s="148"/>
      <c r="V310" s="146">
        <f t="shared" si="56"/>
        <v>0</v>
      </c>
      <c r="W310" s="148"/>
      <c r="X310" s="148"/>
      <c r="Y310" s="150"/>
      <c r="Z310" s="146">
        <f t="shared" si="57"/>
        <v>0</v>
      </c>
      <c r="AA310" s="148"/>
      <c r="AB310" s="150"/>
      <c r="AC310" s="148"/>
      <c r="AD310" s="146">
        <f t="shared" si="58"/>
        <v>0</v>
      </c>
      <c r="AE310" s="148"/>
      <c r="AF310" s="148"/>
      <c r="AG310" s="150"/>
      <c r="AH310" s="150"/>
      <c r="AI310" s="148"/>
      <c r="AJ310" s="148"/>
      <c r="AK310" s="150"/>
      <c r="AL310" s="148"/>
      <c r="AM310" s="148"/>
      <c r="AN310" s="384"/>
      <c r="AO310" s="385"/>
      <c r="AP310" s="385"/>
      <c r="AQ310" s="385"/>
      <c r="AR310" s="385"/>
      <c r="AS310" s="385"/>
      <c r="AT310" s="386"/>
      <c r="AU310" s="384"/>
      <c r="AV310" s="385"/>
      <c r="AW310" s="385"/>
      <c r="AX310" s="385"/>
      <c r="AY310" s="385"/>
      <c r="AZ310" s="385"/>
      <c r="BA310" s="385"/>
      <c r="BB310" s="385"/>
      <c r="BC310" s="385"/>
      <c r="BD310" s="385"/>
      <c r="BE310" s="385"/>
      <c r="BF310" s="386"/>
    </row>
    <row r="311" spans="1:58" x14ac:dyDescent="0.25">
      <c r="A311" s="100">
        <f>'Input Volunteers'!A310</f>
        <v>0</v>
      </c>
      <c r="B311" s="104">
        <f t="shared" si="49"/>
        <v>0</v>
      </c>
      <c r="C311" s="105">
        <f t="shared" si="50"/>
        <v>0</v>
      </c>
      <c r="D311" s="106"/>
      <c r="E311" s="106"/>
      <c r="F311" s="146">
        <f t="shared" si="52"/>
        <v>0</v>
      </c>
      <c r="G311" s="148"/>
      <c r="H311" s="148"/>
      <c r="I311" s="147"/>
      <c r="J311" s="144">
        <f t="shared" si="53"/>
        <v>0</v>
      </c>
      <c r="K311" s="148"/>
      <c r="L311" s="148"/>
      <c r="M311" s="150"/>
      <c r="N311" s="146">
        <f t="shared" si="54"/>
        <v>0</v>
      </c>
      <c r="O311" s="148"/>
      <c r="P311" s="150"/>
      <c r="Q311" s="148"/>
      <c r="R311" s="146">
        <f t="shared" si="55"/>
        <v>0</v>
      </c>
      <c r="S311" s="150"/>
      <c r="T311" s="148"/>
      <c r="U311" s="148"/>
      <c r="V311" s="146">
        <f t="shared" si="56"/>
        <v>0</v>
      </c>
      <c r="W311" s="148"/>
      <c r="X311" s="148"/>
      <c r="Y311" s="150"/>
      <c r="Z311" s="146">
        <f t="shared" si="57"/>
        <v>0</v>
      </c>
      <c r="AA311" s="148"/>
      <c r="AB311" s="150"/>
      <c r="AC311" s="148"/>
      <c r="AD311" s="146">
        <f t="shared" si="58"/>
        <v>0</v>
      </c>
      <c r="AE311" s="148"/>
      <c r="AF311" s="148"/>
      <c r="AG311" s="150"/>
      <c r="AH311" s="150"/>
      <c r="AI311" s="148"/>
      <c r="AJ311" s="148"/>
      <c r="AK311" s="150"/>
      <c r="AL311" s="148"/>
      <c r="AM311" s="148"/>
      <c r="AN311" s="384"/>
      <c r="AO311" s="385"/>
      <c r="AP311" s="385"/>
      <c r="AQ311" s="385"/>
      <c r="AR311" s="385"/>
      <c r="AS311" s="385"/>
      <c r="AT311" s="386"/>
      <c r="AU311" s="384"/>
      <c r="AV311" s="385"/>
      <c r="AW311" s="385"/>
      <c r="AX311" s="385"/>
      <c r="AY311" s="385"/>
      <c r="AZ311" s="385"/>
      <c r="BA311" s="385"/>
      <c r="BB311" s="385"/>
      <c r="BC311" s="385"/>
      <c r="BD311" s="385"/>
      <c r="BE311" s="385"/>
      <c r="BF311" s="386"/>
    </row>
    <row r="312" spans="1:58" x14ac:dyDescent="0.25">
      <c r="A312" s="100">
        <f>'Input Volunteers'!A311</f>
        <v>0</v>
      </c>
      <c r="B312" s="104">
        <f t="shared" si="49"/>
        <v>0</v>
      </c>
      <c r="C312" s="105">
        <f t="shared" si="50"/>
        <v>0</v>
      </c>
      <c r="D312" s="106"/>
      <c r="E312" s="106"/>
      <c r="F312" s="146">
        <f t="shared" si="52"/>
        <v>0</v>
      </c>
      <c r="G312" s="148"/>
      <c r="H312" s="148"/>
      <c r="I312" s="147"/>
      <c r="J312" s="144">
        <f t="shared" si="53"/>
        <v>0</v>
      </c>
      <c r="K312" s="148"/>
      <c r="L312" s="148"/>
      <c r="M312" s="150"/>
      <c r="N312" s="146">
        <f t="shared" si="54"/>
        <v>0</v>
      </c>
      <c r="O312" s="148"/>
      <c r="P312" s="150"/>
      <c r="Q312" s="148"/>
      <c r="R312" s="146">
        <f t="shared" si="55"/>
        <v>0</v>
      </c>
      <c r="S312" s="150"/>
      <c r="T312" s="148"/>
      <c r="U312" s="148"/>
      <c r="V312" s="146">
        <f t="shared" si="56"/>
        <v>0</v>
      </c>
      <c r="W312" s="148"/>
      <c r="X312" s="148"/>
      <c r="Y312" s="150"/>
      <c r="Z312" s="146">
        <f t="shared" si="57"/>
        <v>0</v>
      </c>
      <c r="AA312" s="148"/>
      <c r="AB312" s="150"/>
      <c r="AC312" s="148"/>
      <c r="AD312" s="146">
        <f t="shared" si="58"/>
        <v>0</v>
      </c>
      <c r="AE312" s="148"/>
      <c r="AF312" s="148"/>
      <c r="AG312" s="150"/>
      <c r="AH312" s="150"/>
      <c r="AI312" s="148"/>
      <c r="AJ312" s="148"/>
      <c r="AK312" s="150"/>
      <c r="AL312" s="148"/>
      <c r="AM312" s="148"/>
      <c r="AN312" s="384"/>
      <c r="AO312" s="385"/>
      <c r="AP312" s="385"/>
      <c r="AQ312" s="385"/>
      <c r="AR312" s="385"/>
      <c r="AS312" s="385"/>
      <c r="AT312" s="386"/>
      <c r="AU312" s="384"/>
      <c r="AV312" s="385"/>
      <c r="AW312" s="385"/>
      <c r="AX312" s="385"/>
      <c r="AY312" s="385"/>
      <c r="AZ312" s="385"/>
      <c r="BA312" s="385"/>
      <c r="BB312" s="385"/>
      <c r="BC312" s="385"/>
      <c r="BD312" s="385"/>
      <c r="BE312" s="385"/>
      <c r="BF312" s="386"/>
    </row>
    <row r="313" spans="1:58" x14ac:dyDescent="0.25">
      <c r="A313" s="100">
        <f>'Input Volunteers'!A312</f>
        <v>0</v>
      </c>
      <c r="B313" s="104">
        <f t="shared" si="49"/>
        <v>0</v>
      </c>
      <c r="C313" s="105">
        <f t="shared" si="50"/>
        <v>0</v>
      </c>
      <c r="D313" s="106"/>
      <c r="E313" s="106"/>
      <c r="F313" s="146">
        <f t="shared" si="52"/>
        <v>0</v>
      </c>
      <c r="G313" s="148"/>
      <c r="H313" s="148"/>
      <c r="I313" s="147"/>
      <c r="J313" s="144">
        <f t="shared" si="53"/>
        <v>0</v>
      </c>
      <c r="K313" s="148"/>
      <c r="L313" s="148"/>
      <c r="M313" s="150"/>
      <c r="N313" s="146">
        <f t="shared" si="54"/>
        <v>0</v>
      </c>
      <c r="O313" s="148"/>
      <c r="P313" s="150"/>
      <c r="Q313" s="148"/>
      <c r="R313" s="146">
        <f t="shared" si="55"/>
        <v>0</v>
      </c>
      <c r="S313" s="150"/>
      <c r="T313" s="148"/>
      <c r="U313" s="148"/>
      <c r="V313" s="146">
        <f t="shared" si="56"/>
        <v>0</v>
      </c>
      <c r="W313" s="148"/>
      <c r="X313" s="148"/>
      <c r="Y313" s="150"/>
      <c r="Z313" s="146">
        <f t="shared" si="57"/>
        <v>0</v>
      </c>
      <c r="AA313" s="148"/>
      <c r="AB313" s="150"/>
      <c r="AC313" s="148"/>
      <c r="AD313" s="146">
        <f t="shared" si="58"/>
        <v>0</v>
      </c>
      <c r="AE313" s="148"/>
      <c r="AF313" s="148"/>
      <c r="AG313" s="150"/>
      <c r="AH313" s="150"/>
      <c r="AI313" s="148"/>
      <c r="AJ313" s="148"/>
      <c r="AK313" s="150"/>
      <c r="AL313" s="148"/>
      <c r="AM313" s="148"/>
      <c r="AN313" s="384"/>
      <c r="AO313" s="385"/>
      <c r="AP313" s="385"/>
      <c r="AQ313" s="385"/>
      <c r="AR313" s="385"/>
      <c r="AS313" s="385"/>
      <c r="AT313" s="386"/>
      <c r="AU313" s="384"/>
      <c r="AV313" s="385"/>
      <c r="AW313" s="385"/>
      <c r="AX313" s="385"/>
      <c r="AY313" s="385"/>
      <c r="AZ313" s="385"/>
      <c r="BA313" s="385"/>
      <c r="BB313" s="385"/>
      <c r="BC313" s="385"/>
      <c r="BD313" s="385"/>
      <c r="BE313" s="385"/>
      <c r="BF313" s="386"/>
    </row>
    <row r="314" spans="1:58" x14ac:dyDescent="0.25">
      <c r="A314" s="100">
        <f>'Input Volunteers'!A313</f>
        <v>0</v>
      </c>
      <c r="B314" s="104">
        <f t="shared" si="49"/>
        <v>0</v>
      </c>
      <c r="C314" s="105">
        <f t="shared" si="50"/>
        <v>0</v>
      </c>
      <c r="D314" s="106"/>
      <c r="E314" s="106"/>
      <c r="F314" s="146">
        <f t="shared" si="52"/>
        <v>0</v>
      </c>
      <c r="G314" s="148"/>
      <c r="H314" s="148"/>
      <c r="I314" s="147"/>
      <c r="J314" s="144">
        <f t="shared" si="53"/>
        <v>0</v>
      </c>
      <c r="K314" s="148"/>
      <c r="L314" s="148"/>
      <c r="M314" s="150"/>
      <c r="N314" s="146">
        <f t="shared" si="54"/>
        <v>0</v>
      </c>
      <c r="O314" s="148"/>
      <c r="P314" s="150"/>
      <c r="Q314" s="148"/>
      <c r="R314" s="146">
        <f t="shared" si="55"/>
        <v>0</v>
      </c>
      <c r="S314" s="150"/>
      <c r="T314" s="148"/>
      <c r="U314" s="148"/>
      <c r="V314" s="146">
        <f t="shared" si="56"/>
        <v>0</v>
      </c>
      <c r="W314" s="148"/>
      <c r="X314" s="148"/>
      <c r="Y314" s="150"/>
      <c r="Z314" s="146">
        <f t="shared" si="57"/>
        <v>0</v>
      </c>
      <c r="AA314" s="148"/>
      <c r="AB314" s="150"/>
      <c r="AC314" s="148"/>
      <c r="AD314" s="146">
        <f t="shared" si="58"/>
        <v>0</v>
      </c>
      <c r="AE314" s="148"/>
      <c r="AF314" s="148"/>
      <c r="AG314" s="150"/>
      <c r="AH314" s="150"/>
      <c r="AI314" s="148"/>
      <c r="AJ314" s="148"/>
      <c r="AK314" s="150"/>
      <c r="AL314" s="148"/>
      <c r="AM314" s="148"/>
      <c r="AN314" s="384"/>
      <c r="AO314" s="385"/>
      <c r="AP314" s="385"/>
      <c r="AQ314" s="385"/>
      <c r="AR314" s="385"/>
      <c r="AS314" s="385"/>
      <c r="AT314" s="386"/>
      <c r="AU314" s="384"/>
      <c r="AV314" s="385"/>
      <c r="AW314" s="385"/>
      <c r="AX314" s="385"/>
      <c r="AY314" s="385"/>
      <c r="AZ314" s="385"/>
      <c r="BA314" s="385"/>
      <c r="BB314" s="385"/>
      <c r="BC314" s="385"/>
      <c r="BD314" s="385"/>
      <c r="BE314" s="385"/>
      <c r="BF314" s="386"/>
    </row>
    <row r="315" spans="1:58" x14ac:dyDescent="0.25">
      <c r="A315" s="100">
        <f>'Input Volunteers'!A314</f>
        <v>0</v>
      </c>
      <c r="B315" s="104">
        <f t="shared" si="49"/>
        <v>0</v>
      </c>
      <c r="C315" s="105">
        <f t="shared" si="50"/>
        <v>0</v>
      </c>
      <c r="D315" s="106"/>
      <c r="E315" s="106"/>
      <c r="F315" s="146">
        <f t="shared" si="52"/>
        <v>0</v>
      </c>
      <c r="G315" s="148"/>
      <c r="H315" s="148"/>
      <c r="I315" s="147"/>
      <c r="J315" s="144">
        <f t="shared" si="53"/>
        <v>0</v>
      </c>
      <c r="K315" s="148"/>
      <c r="L315" s="148"/>
      <c r="M315" s="150"/>
      <c r="N315" s="146">
        <f t="shared" si="54"/>
        <v>0</v>
      </c>
      <c r="O315" s="148"/>
      <c r="P315" s="150"/>
      <c r="Q315" s="148"/>
      <c r="R315" s="146">
        <f t="shared" si="55"/>
        <v>0</v>
      </c>
      <c r="S315" s="150"/>
      <c r="T315" s="148"/>
      <c r="U315" s="148"/>
      <c r="V315" s="146">
        <f t="shared" si="56"/>
        <v>0</v>
      </c>
      <c r="W315" s="148"/>
      <c r="X315" s="148"/>
      <c r="Y315" s="150"/>
      <c r="Z315" s="146">
        <f t="shared" si="57"/>
        <v>0</v>
      </c>
      <c r="AA315" s="148"/>
      <c r="AB315" s="150"/>
      <c r="AC315" s="148"/>
      <c r="AD315" s="146">
        <f t="shared" si="58"/>
        <v>0</v>
      </c>
      <c r="AE315" s="148"/>
      <c r="AF315" s="148"/>
      <c r="AG315" s="150"/>
      <c r="AH315" s="150"/>
      <c r="AI315" s="148"/>
      <c r="AJ315" s="148"/>
      <c r="AK315" s="150"/>
      <c r="AL315" s="148"/>
      <c r="AM315" s="148"/>
      <c r="AN315" s="384"/>
      <c r="AO315" s="385"/>
      <c r="AP315" s="385"/>
      <c r="AQ315" s="385"/>
      <c r="AR315" s="385"/>
      <c r="AS315" s="385"/>
      <c r="AT315" s="386"/>
      <c r="AU315" s="384"/>
      <c r="AV315" s="385"/>
      <c r="AW315" s="385"/>
      <c r="AX315" s="385"/>
      <c r="AY315" s="385"/>
      <c r="AZ315" s="385"/>
      <c r="BA315" s="385"/>
      <c r="BB315" s="385"/>
      <c r="BC315" s="385"/>
      <c r="BD315" s="385"/>
      <c r="BE315" s="385"/>
      <c r="BF315" s="386"/>
    </row>
    <row r="316" spans="1:58" x14ac:dyDescent="0.25">
      <c r="A316" s="100">
        <f>'Input Volunteers'!A315</f>
        <v>0</v>
      </c>
      <c r="B316" s="104">
        <f t="shared" ref="B316:B379" si="59">C316+D316+E316</f>
        <v>0</v>
      </c>
      <c r="C316" s="105">
        <f t="shared" ref="C316:C379" si="60">G316+K316+O316+S316+W316+AA316+AE316</f>
        <v>0</v>
      </c>
      <c r="D316" s="106"/>
      <c r="E316" s="106"/>
      <c r="F316" s="146">
        <f t="shared" ref="F316:F379" si="61">G316+H316+I316</f>
        <v>0</v>
      </c>
      <c r="G316" s="148"/>
      <c r="H316" s="148"/>
      <c r="I316" s="147"/>
      <c r="J316" s="144">
        <f t="shared" ref="J316:J379" si="62">K316+L316+M316</f>
        <v>0</v>
      </c>
      <c r="K316" s="148"/>
      <c r="L316" s="148"/>
      <c r="M316" s="150"/>
      <c r="N316" s="146">
        <f t="shared" ref="N316:N379" si="63">O316+P316+Q316</f>
        <v>0</v>
      </c>
      <c r="O316" s="148"/>
      <c r="P316" s="150"/>
      <c r="Q316" s="148"/>
      <c r="R316" s="146">
        <f t="shared" ref="R316:R379" si="64">S316+T316+U316</f>
        <v>0</v>
      </c>
      <c r="S316" s="150"/>
      <c r="T316" s="148"/>
      <c r="U316" s="148"/>
      <c r="V316" s="146">
        <f t="shared" ref="V316:V379" si="65">W316+X316+Y316</f>
        <v>0</v>
      </c>
      <c r="W316" s="148"/>
      <c r="X316" s="148"/>
      <c r="Y316" s="150"/>
      <c r="Z316" s="146">
        <f t="shared" ref="Z316:Z379" si="66">AA316+AB316+AC316</f>
        <v>0</v>
      </c>
      <c r="AA316" s="148"/>
      <c r="AB316" s="150"/>
      <c r="AC316" s="148"/>
      <c r="AD316" s="146">
        <f t="shared" ref="AD316:AD379" si="67">AE316+AF316+AG316</f>
        <v>0</v>
      </c>
      <c r="AE316" s="148"/>
      <c r="AF316" s="148"/>
      <c r="AG316" s="150"/>
      <c r="AH316" s="150"/>
      <c r="AI316" s="148"/>
      <c r="AJ316" s="148"/>
      <c r="AK316" s="150"/>
      <c r="AL316" s="148"/>
      <c r="AM316" s="148"/>
      <c r="AN316" s="384"/>
      <c r="AO316" s="385"/>
      <c r="AP316" s="385"/>
      <c r="AQ316" s="385"/>
      <c r="AR316" s="385"/>
      <c r="AS316" s="385"/>
      <c r="AT316" s="386"/>
      <c r="AU316" s="384"/>
      <c r="AV316" s="385"/>
      <c r="AW316" s="385"/>
      <c r="AX316" s="385"/>
      <c r="AY316" s="385"/>
      <c r="AZ316" s="385"/>
      <c r="BA316" s="385"/>
      <c r="BB316" s="385"/>
      <c r="BC316" s="385"/>
      <c r="BD316" s="385"/>
      <c r="BE316" s="385"/>
      <c r="BF316" s="386"/>
    </row>
    <row r="317" spans="1:58" x14ac:dyDescent="0.25">
      <c r="A317" s="100">
        <f>'Input Volunteers'!A316</f>
        <v>0</v>
      </c>
      <c r="B317" s="104">
        <f t="shared" si="59"/>
        <v>0</v>
      </c>
      <c r="C317" s="105">
        <f t="shared" si="60"/>
        <v>0</v>
      </c>
      <c r="D317" s="106"/>
      <c r="E317" s="106"/>
      <c r="F317" s="146">
        <f t="shared" si="61"/>
        <v>0</v>
      </c>
      <c r="G317" s="148"/>
      <c r="H317" s="148"/>
      <c r="I317" s="147"/>
      <c r="J317" s="144">
        <f t="shared" si="62"/>
        <v>0</v>
      </c>
      <c r="K317" s="148"/>
      <c r="L317" s="148"/>
      <c r="M317" s="150"/>
      <c r="N317" s="146">
        <f t="shared" si="63"/>
        <v>0</v>
      </c>
      <c r="O317" s="148"/>
      <c r="P317" s="150"/>
      <c r="Q317" s="148"/>
      <c r="R317" s="146">
        <f t="shared" si="64"/>
        <v>0</v>
      </c>
      <c r="S317" s="150"/>
      <c r="T317" s="148"/>
      <c r="U317" s="148"/>
      <c r="V317" s="146">
        <f t="shared" si="65"/>
        <v>0</v>
      </c>
      <c r="W317" s="148"/>
      <c r="X317" s="148"/>
      <c r="Y317" s="150"/>
      <c r="Z317" s="146">
        <f t="shared" si="66"/>
        <v>0</v>
      </c>
      <c r="AA317" s="148"/>
      <c r="AB317" s="150"/>
      <c r="AC317" s="148"/>
      <c r="AD317" s="146">
        <f t="shared" si="67"/>
        <v>0</v>
      </c>
      <c r="AE317" s="148"/>
      <c r="AF317" s="148"/>
      <c r="AG317" s="150"/>
      <c r="AH317" s="150"/>
      <c r="AI317" s="148"/>
      <c r="AJ317" s="148"/>
      <c r="AK317" s="150"/>
      <c r="AL317" s="148"/>
      <c r="AM317" s="148"/>
      <c r="AN317" s="384"/>
      <c r="AO317" s="385"/>
      <c r="AP317" s="385"/>
      <c r="AQ317" s="385"/>
      <c r="AR317" s="385"/>
      <c r="AS317" s="385"/>
      <c r="AT317" s="386"/>
      <c r="AU317" s="384"/>
      <c r="AV317" s="385"/>
      <c r="AW317" s="385"/>
      <c r="AX317" s="385"/>
      <c r="AY317" s="385"/>
      <c r="AZ317" s="385"/>
      <c r="BA317" s="385"/>
      <c r="BB317" s="385"/>
      <c r="BC317" s="385"/>
      <c r="BD317" s="385"/>
      <c r="BE317" s="385"/>
      <c r="BF317" s="386"/>
    </row>
    <row r="318" spans="1:58" x14ac:dyDescent="0.25">
      <c r="A318" s="100">
        <f>'Input Volunteers'!A317</f>
        <v>0</v>
      </c>
      <c r="B318" s="104">
        <f t="shared" si="59"/>
        <v>0</v>
      </c>
      <c r="C318" s="105">
        <f t="shared" si="60"/>
        <v>0</v>
      </c>
      <c r="D318" s="106"/>
      <c r="E318" s="106"/>
      <c r="F318" s="146">
        <f t="shared" si="61"/>
        <v>0</v>
      </c>
      <c r="G318" s="148"/>
      <c r="H318" s="148"/>
      <c r="I318" s="147"/>
      <c r="J318" s="144">
        <f t="shared" si="62"/>
        <v>0</v>
      </c>
      <c r="K318" s="148"/>
      <c r="L318" s="148"/>
      <c r="M318" s="150"/>
      <c r="N318" s="146">
        <f t="shared" si="63"/>
        <v>0</v>
      </c>
      <c r="O318" s="148"/>
      <c r="P318" s="150"/>
      <c r="Q318" s="148"/>
      <c r="R318" s="146">
        <f t="shared" si="64"/>
        <v>0</v>
      </c>
      <c r="S318" s="150"/>
      <c r="T318" s="148"/>
      <c r="U318" s="148"/>
      <c r="V318" s="146">
        <f t="shared" si="65"/>
        <v>0</v>
      </c>
      <c r="W318" s="148"/>
      <c r="X318" s="148"/>
      <c r="Y318" s="150"/>
      <c r="Z318" s="146">
        <f t="shared" si="66"/>
        <v>0</v>
      </c>
      <c r="AA318" s="148"/>
      <c r="AB318" s="150"/>
      <c r="AC318" s="148"/>
      <c r="AD318" s="146">
        <f t="shared" si="67"/>
        <v>0</v>
      </c>
      <c r="AE318" s="148"/>
      <c r="AF318" s="148"/>
      <c r="AG318" s="150"/>
      <c r="AH318" s="150"/>
      <c r="AI318" s="148"/>
      <c r="AJ318" s="148"/>
      <c r="AK318" s="150"/>
      <c r="AL318" s="148"/>
      <c r="AM318" s="148"/>
      <c r="AN318" s="384"/>
      <c r="AO318" s="385"/>
      <c r="AP318" s="385"/>
      <c r="AQ318" s="385"/>
      <c r="AR318" s="385"/>
      <c r="AS318" s="385"/>
      <c r="AT318" s="386"/>
      <c r="AU318" s="384"/>
      <c r="AV318" s="385"/>
      <c r="AW318" s="385"/>
      <c r="AX318" s="385"/>
      <c r="AY318" s="385"/>
      <c r="AZ318" s="385"/>
      <c r="BA318" s="385"/>
      <c r="BB318" s="385"/>
      <c r="BC318" s="385"/>
      <c r="BD318" s="385"/>
      <c r="BE318" s="385"/>
      <c r="BF318" s="386"/>
    </row>
    <row r="319" spans="1:58" x14ac:dyDescent="0.25">
      <c r="A319" s="100">
        <f>'Input Volunteers'!A318</f>
        <v>0</v>
      </c>
      <c r="B319" s="104">
        <f t="shared" si="59"/>
        <v>0</v>
      </c>
      <c r="C319" s="105">
        <f t="shared" si="60"/>
        <v>0</v>
      </c>
      <c r="D319" s="106"/>
      <c r="E319" s="106"/>
      <c r="F319" s="146">
        <f t="shared" si="61"/>
        <v>0</v>
      </c>
      <c r="G319" s="148"/>
      <c r="H319" s="148"/>
      <c r="I319" s="147"/>
      <c r="J319" s="144">
        <f t="shared" si="62"/>
        <v>0</v>
      </c>
      <c r="K319" s="148"/>
      <c r="L319" s="148"/>
      <c r="M319" s="150"/>
      <c r="N319" s="146">
        <f t="shared" si="63"/>
        <v>0</v>
      </c>
      <c r="O319" s="148"/>
      <c r="P319" s="150"/>
      <c r="Q319" s="148"/>
      <c r="R319" s="146">
        <f t="shared" si="64"/>
        <v>0</v>
      </c>
      <c r="S319" s="150"/>
      <c r="T319" s="148"/>
      <c r="U319" s="148"/>
      <c r="V319" s="146">
        <f t="shared" si="65"/>
        <v>0</v>
      </c>
      <c r="W319" s="148"/>
      <c r="X319" s="148"/>
      <c r="Y319" s="150"/>
      <c r="Z319" s="146">
        <f t="shared" si="66"/>
        <v>0</v>
      </c>
      <c r="AA319" s="148"/>
      <c r="AB319" s="150"/>
      <c r="AC319" s="148"/>
      <c r="AD319" s="146">
        <f t="shared" si="67"/>
        <v>0</v>
      </c>
      <c r="AE319" s="148"/>
      <c r="AF319" s="148"/>
      <c r="AG319" s="150"/>
      <c r="AH319" s="150"/>
      <c r="AI319" s="148"/>
      <c r="AJ319" s="148"/>
      <c r="AK319" s="150"/>
      <c r="AL319" s="148"/>
      <c r="AM319" s="148"/>
      <c r="AN319" s="384"/>
      <c r="AO319" s="385"/>
      <c r="AP319" s="385"/>
      <c r="AQ319" s="385"/>
      <c r="AR319" s="385"/>
      <c r="AS319" s="385"/>
      <c r="AT319" s="386"/>
      <c r="AU319" s="384"/>
      <c r="AV319" s="385"/>
      <c r="AW319" s="385"/>
      <c r="AX319" s="385"/>
      <c r="AY319" s="385"/>
      <c r="AZ319" s="385"/>
      <c r="BA319" s="385"/>
      <c r="BB319" s="385"/>
      <c r="BC319" s="385"/>
      <c r="BD319" s="385"/>
      <c r="BE319" s="385"/>
      <c r="BF319" s="386"/>
    </row>
    <row r="320" spans="1:58" x14ac:dyDescent="0.25">
      <c r="A320" s="100">
        <f>'Input Volunteers'!A319</f>
        <v>0</v>
      </c>
      <c r="B320" s="104">
        <f t="shared" si="59"/>
        <v>0</v>
      </c>
      <c r="C320" s="105">
        <f t="shared" si="60"/>
        <v>0</v>
      </c>
      <c r="D320" s="106"/>
      <c r="E320" s="106"/>
      <c r="F320" s="146">
        <f t="shared" si="61"/>
        <v>0</v>
      </c>
      <c r="G320" s="148"/>
      <c r="H320" s="148"/>
      <c r="I320" s="147"/>
      <c r="J320" s="144">
        <f t="shared" si="62"/>
        <v>0</v>
      </c>
      <c r="K320" s="148"/>
      <c r="L320" s="148"/>
      <c r="M320" s="150"/>
      <c r="N320" s="146">
        <f t="shared" si="63"/>
        <v>0</v>
      </c>
      <c r="O320" s="148"/>
      <c r="P320" s="150"/>
      <c r="Q320" s="148"/>
      <c r="R320" s="146">
        <f t="shared" si="64"/>
        <v>0</v>
      </c>
      <c r="S320" s="150"/>
      <c r="T320" s="148"/>
      <c r="U320" s="148"/>
      <c r="V320" s="146">
        <f t="shared" si="65"/>
        <v>0</v>
      </c>
      <c r="W320" s="148"/>
      <c r="X320" s="148"/>
      <c r="Y320" s="150"/>
      <c r="Z320" s="146">
        <f t="shared" si="66"/>
        <v>0</v>
      </c>
      <c r="AA320" s="148"/>
      <c r="AB320" s="150"/>
      <c r="AC320" s="148"/>
      <c r="AD320" s="146">
        <f t="shared" si="67"/>
        <v>0</v>
      </c>
      <c r="AE320" s="148"/>
      <c r="AF320" s="148"/>
      <c r="AG320" s="150"/>
      <c r="AH320" s="150"/>
      <c r="AI320" s="148"/>
      <c r="AJ320" s="148"/>
      <c r="AK320" s="150"/>
      <c r="AL320" s="148"/>
      <c r="AM320" s="148"/>
      <c r="AN320" s="384"/>
      <c r="AO320" s="385"/>
      <c r="AP320" s="385"/>
      <c r="AQ320" s="385"/>
      <c r="AR320" s="385"/>
      <c r="AS320" s="385"/>
      <c r="AT320" s="386"/>
      <c r="AU320" s="384"/>
      <c r="AV320" s="385"/>
      <c r="AW320" s="385"/>
      <c r="AX320" s="385"/>
      <c r="AY320" s="385"/>
      <c r="AZ320" s="385"/>
      <c r="BA320" s="385"/>
      <c r="BB320" s="385"/>
      <c r="BC320" s="385"/>
      <c r="BD320" s="385"/>
      <c r="BE320" s="385"/>
      <c r="BF320" s="386"/>
    </row>
    <row r="321" spans="1:58" x14ac:dyDescent="0.25">
      <c r="A321" s="100">
        <f>'Input Volunteers'!A320</f>
        <v>0</v>
      </c>
      <c r="B321" s="104">
        <f t="shared" si="59"/>
        <v>0</v>
      </c>
      <c r="C321" s="105">
        <f t="shared" si="60"/>
        <v>0</v>
      </c>
      <c r="D321" s="106"/>
      <c r="E321" s="106"/>
      <c r="F321" s="146">
        <f t="shared" si="61"/>
        <v>0</v>
      </c>
      <c r="G321" s="148"/>
      <c r="H321" s="148"/>
      <c r="I321" s="147"/>
      <c r="J321" s="144">
        <f t="shared" si="62"/>
        <v>0</v>
      </c>
      <c r="K321" s="148"/>
      <c r="L321" s="148"/>
      <c r="M321" s="150"/>
      <c r="N321" s="146">
        <f t="shared" si="63"/>
        <v>0</v>
      </c>
      <c r="O321" s="148"/>
      <c r="P321" s="150"/>
      <c r="Q321" s="148"/>
      <c r="R321" s="146">
        <f t="shared" si="64"/>
        <v>0</v>
      </c>
      <c r="S321" s="150"/>
      <c r="T321" s="148"/>
      <c r="U321" s="148"/>
      <c r="V321" s="146">
        <f t="shared" si="65"/>
        <v>0</v>
      </c>
      <c r="W321" s="148"/>
      <c r="X321" s="148"/>
      <c r="Y321" s="150"/>
      <c r="Z321" s="146">
        <f t="shared" si="66"/>
        <v>0</v>
      </c>
      <c r="AA321" s="148"/>
      <c r="AB321" s="150"/>
      <c r="AC321" s="148"/>
      <c r="AD321" s="146">
        <f t="shared" si="67"/>
        <v>0</v>
      </c>
      <c r="AE321" s="148"/>
      <c r="AF321" s="148"/>
      <c r="AG321" s="150"/>
      <c r="AH321" s="150"/>
      <c r="AI321" s="148"/>
      <c r="AJ321" s="148"/>
      <c r="AK321" s="150"/>
      <c r="AL321" s="148"/>
      <c r="AM321" s="148"/>
      <c r="AN321" s="384"/>
      <c r="AO321" s="385"/>
      <c r="AP321" s="385"/>
      <c r="AQ321" s="385"/>
      <c r="AR321" s="385"/>
      <c r="AS321" s="385"/>
      <c r="AT321" s="386"/>
      <c r="AU321" s="384"/>
      <c r="AV321" s="385"/>
      <c r="AW321" s="385"/>
      <c r="AX321" s="385"/>
      <c r="AY321" s="385"/>
      <c r="AZ321" s="385"/>
      <c r="BA321" s="385"/>
      <c r="BB321" s="385"/>
      <c r="BC321" s="385"/>
      <c r="BD321" s="385"/>
      <c r="BE321" s="385"/>
      <c r="BF321" s="386"/>
    </row>
    <row r="322" spans="1:58" x14ac:dyDescent="0.25">
      <c r="A322" s="100">
        <f>'Input Volunteers'!A321</f>
        <v>0</v>
      </c>
      <c r="B322" s="104">
        <f t="shared" si="59"/>
        <v>0</v>
      </c>
      <c r="C322" s="105">
        <f t="shared" si="60"/>
        <v>0</v>
      </c>
      <c r="D322" s="106"/>
      <c r="E322" s="106"/>
      <c r="F322" s="146">
        <f t="shared" si="61"/>
        <v>0</v>
      </c>
      <c r="G322" s="148"/>
      <c r="H322" s="148"/>
      <c r="I322" s="147"/>
      <c r="J322" s="144">
        <f t="shared" si="62"/>
        <v>0</v>
      </c>
      <c r="K322" s="148"/>
      <c r="L322" s="148"/>
      <c r="M322" s="150"/>
      <c r="N322" s="146">
        <f t="shared" si="63"/>
        <v>0</v>
      </c>
      <c r="O322" s="148"/>
      <c r="P322" s="150"/>
      <c r="Q322" s="148"/>
      <c r="R322" s="146">
        <f t="shared" si="64"/>
        <v>0</v>
      </c>
      <c r="S322" s="150"/>
      <c r="T322" s="148"/>
      <c r="U322" s="148"/>
      <c r="V322" s="146">
        <f t="shared" si="65"/>
        <v>0</v>
      </c>
      <c r="W322" s="148"/>
      <c r="X322" s="148"/>
      <c r="Y322" s="150"/>
      <c r="Z322" s="146">
        <f t="shared" si="66"/>
        <v>0</v>
      </c>
      <c r="AA322" s="148"/>
      <c r="AB322" s="150"/>
      <c r="AC322" s="148"/>
      <c r="AD322" s="146">
        <f t="shared" si="67"/>
        <v>0</v>
      </c>
      <c r="AE322" s="148"/>
      <c r="AF322" s="148"/>
      <c r="AG322" s="150"/>
      <c r="AH322" s="150"/>
      <c r="AI322" s="148"/>
      <c r="AJ322" s="148"/>
      <c r="AK322" s="150"/>
      <c r="AL322" s="148"/>
      <c r="AM322" s="148"/>
      <c r="AN322" s="384"/>
      <c r="AO322" s="385"/>
      <c r="AP322" s="385"/>
      <c r="AQ322" s="385"/>
      <c r="AR322" s="385"/>
      <c r="AS322" s="385"/>
      <c r="AT322" s="386"/>
      <c r="AU322" s="384"/>
      <c r="AV322" s="385"/>
      <c r="AW322" s="385"/>
      <c r="AX322" s="385"/>
      <c r="AY322" s="385"/>
      <c r="AZ322" s="385"/>
      <c r="BA322" s="385"/>
      <c r="BB322" s="385"/>
      <c r="BC322" s="385"/>
      <c r="BD322" s="385"/>
      <c r="BE322" s="385"/>
      <c r="BF322" s="386"/>
    </row>
    <row r="323" spans="1:58" x14ac:dyDescent="0.25">
      <c r="A323" s="100">
        <f>'Input Volunteers'!A322</f>
        <v>0</v>
      </c>
      <c r="B323" s="104">
        <f t="shared" si="59"/>
        <v>0</v>
      </c>
      <c r="C323" s="105">
        <f t="shared" si="60"/>
        <v>0</v>
      </c>
      <c r="D323" s="106"/>
      <c r="E323" s="106"/>
      <c r="F323" s="146">
        <f t="shared" si="61"/>
        <v>0</v>
      </c>
      <c r="G323" s="148"/>
      <c r="H323" s="148"/>
      <c r="I323" s="147"/>
      <c r="J323" s="144">
        <f t="shared" si="62"/>
        <v>0</v>
      </c>
      <c r="K323" s="148"/>
      <c r="L323" s="148"/>
      <c r="M323" s="150"/>
      <c r="N323" s="146">
        <f t="shared" si="63"/>
        <v>0</v>
      </c>
      <c r="O323" s="148"/>
      <c r="P323" s="150"/>
      <c r="Q323" s="148"/>
      <c r="R323" s="146">
        <f t="shared" si="64"/>
        <v>0</v>
      </c>
      <c r="S323" s="150"/>
      <c r="T323" s="148"/>
      <c r="U323" s="148"/>
      <c r="V323" s="146">
        <f t="shared" si="65"/>
        <v>0</v>
      </c>
      <c r="W323" s="148"/>
      <c r="X323" s="148"/>
      <c r="Y323" s="150"/>
      <c r="Z323" s="146">
        <f t="shared" si="66"/>
        <v>0</v>
      </c>
      <c r="AA323" s="148"/>
      <c r="AB323" s="150"/>
      <c r="AC323" s="148"/>
      <c r="AD323" s="146">
        <f t="shared" si="67"/>
        <v>0</v>
      </c>
      <c r="AE323" s="148"/>
      <c r="AF323" s="148"/>
      <c r="AG323" s="150"/>
      <c r="AH323" s="150"/>
      <c r="AI323" s="148"/>
      <c r="AJ323" s="148"/>
      <c r="AK323" s="150"/>
      <c r="AL323" s="148"/>
      <c r="AM323" s="148"/>
      <c r="AN323" s="384"/>
      <c r="AO323" s="385"/>
      <c r="AP323" s="385"/>
      <c r="AQ323" s="385"/>
      <c r="AR323" s="385"/>
      <c r="AS323" s="385"/>
      <c r="AT323" s="386"/>
      <c r="AU323" s="384"/>
      <c r="AV323" s="385"/>
      <c r="AW323" s="385"/>
      <c r="AX323" s="385"/>
      <c r="AY323" s="385"/>
      <c r="AZ323" s="385"/>
      <c r="BA323" s="385"/>
      <c r="BB323" s="385"/>
      <c r="BC323" s="385"/>
      <c r="BD323" s="385"/>
      <c r="BE323" s="385"/>
      <c r="BF323" s="386"/>
    </row>
    <row r="324" spans="1:58" x14ac:dyDescent="0.25">
      <c r="A324" s="100">
        <f>'Input Volunteers'!A323</f>
        <v>0</v>
      </c>
      <c r="B324" s="104">
        <f t="shared" si="59"/>
        <v>0</v>
      </c>
      <c r="C324" s="105">
        <f t="shared" si="60"/>
        <v>0</v>
      </c>
      <c r="D324" s="106"/>
      <c r="E324" s="106"/>
      <c r="F324" s="146">
        <f t="shared" si="61"/>
        <v>0</v>
      </c>
      <c r="G324" s="148"/>
      <c r="H324" s="148"/>
      <c r="I324" s="147"/>
      <c r="J324" s="144">
        <f t="shared" si="62"/>
        <v>0</v>
      </c>
      <c r="K324" s="148"/>
      <c r="L324" s="148"/>
      <c r="M324" s="150"/>
      <c r="N324" s="146">
        <f t="shared" si="63"/>
        <v>0</v>
      </c>
      <c r="O324" s="148"/>
      <c r="P324" s="150"/>
      <c r="Q324" s="148"/>
      <c r="R324" s="146">
        <f t="shared" si="64"/>
        <v>0</v>
      </c>
      <c r="S324" s="150"/>
      <c r="T324" s="148"/>
      <c r="U324" s="148"/>
      <c r="V324" s="146">
        <f t="shared" si="65"/>
        <v>0</v>
      </c>
      <c r="W324" s="148"/>
      <c r="X324" s="148"/>
      <c r="Y324" s="150"/>
      <c r="Z324" s="146">
        <f t="shared" si="66"/>
        <v>0</v>
      </c>
      <c r="AA324" s="148"/>
      <c r="AB324" s="150"/>
      <c r="AC324" s="148"/>
      <c r="AD324" s="146">
        <f t="shared" si="67"/>
        <v>0</v>
      </c>
      <c r="AE324" s="148"/>
      <c r="AF324" s="148"/>
      <c r="AG324" s="150"/>
      <c r="AH324" s="150"/>
      <c r="AI324" s="148"/>
      <c r="AJ324" s="148"/>
      <c r="AK324" s="150"/>
      <c r="AL324" s="148"/>
      <c r="AM324" s="148"/>
      <c r="AN324" s="384"/>
      <c r="AO324" s="385"/>
      <c r="AP324" s="385"/>
      <c r="AQ324" s="385"/>
      <c r="AR324" s="385"/>
      <c r="AS324" s="385"/>
      <c r="AT324" s="386"/>
      <c r="AU324" s="384"/>
      <c r="AV324" s="385"/>
      <c r="AW324" s="385"/>
      <c r="AX324" s="385"/>
      <c r="AY324" s="385"/>
      <c r="AZ324" s="385"/>
      <c r="BA324" s="385"/>
      <c r="BB324" s="385"/>
      <c r="BC324" s="385"/>
      <c r="BD324" s="385"/>
      <c r="BE324" s="385"/>
      <c r="BF324" s="386"/>
    </row>
    <row r="325" spans="1:58" x14ac:dyDescent="0.25">
      <c r="A325" s="100">
        <f>'Input Volunteers'!A324</f>
        <v>0</v>
      </c>
      <c r="B325" s="104">
        <f t="shared" si="59"/>
        <v>0</v>
      </c>
      <c r="C325" s="105">
        <f t="shared" si="60"/>
        <v>0</v>
      </c>
      <c r="D325" s="106"/>
      <c r="E325" s="106"/>
      <c r="F325" s="146">
        <f t="shared" si="61"/>
        <v>0</v>
      </c>
      <c r="G325" s="148"/>
      <c r="H325" s="148"/>
      <c r="I325" s="147"/>
      <c r="J325" s="144">
        <f t="shared" si="62"/>
        <v>0</v>
      </c>
      <c r="K325" s="148"/>
      <c r="L325" s="148"/>
      <c r="M325" s="150"/>
      <c r="N325" s="146">
        <f t="shared" si="63"/>
        <v>0</v>
      </c>
      <c r="O325" s="148"/>
      <c r="P325" s="150"/>
      <c r="Q325" s="148"/>
      <c r="R325" s="146">
        <f t="shared" si="64"/>
        <v>0</v>
      </c>
      <c r="S325" s="150"/>
      <c r="T325" s="148"/>
      <c r="U325" s="148"/>
      <c r="V325" s="146">
        <f t="shared" si="65"/>
        <v>0</v>
      </c>
      <c r="W325" s="148"/>
      <c r="X325" s="148"/>
      <c r="Y325" s="150"/>
      <c r="Z325" s="146">
        <f t="shared" si="66"/>
        <v>0</v>
      </c>
      <c r="AA325" s="148"/>
      <c r="AB325" s="150"/>
      <c r="AC325" s="148"/>
      <c r="AD325" s="146">
        <f t="shared" si="67"/>
        <v>0</v>
      </c>
      <c r="AE325" s="148"/>
      <c r="AF325" s="148"/>
      <c r="AG325" s="150"/>
      <c r="AH325" s="150"/>
      <c r="AI325" s="148"/>
      <c r="AJ325" s="148"/>
      <c r="AK325" s="150"/>
      <c r="AL325" s="148"/>
      <c r="AM325" s="148"/>
      <c r="AN325" s="384"/>
      <c r="AO325" s="385"/>
      <c r="AP325" s="385"/>
      <c r="AQ325" s="385"/>
      <c r="AR325" s="385"/>
      <c r="AS325" s="385"/>
      <c r="AT325" s="386"/>
      <c r="AU325" s="384"/>
      <c r="AV325" s="385"/>
      <c r="AW325" s="385"/>
      <c r="AX325" s="385"/>
      <c r="AY325" s="385"/>
      <c r="AZ325" s="385"/>
      <c r="BA325" s="385"/>
      <c r="BB325" s="385"/>
      <c r="BC325" s="385"/>
      <c r="BD325" s="385"/>
      <c r="BE325" s="385"/>
      <c r="BF325" s="386"/>
    </row>
    <row r="326" spans="1:58" x14ac:dyDescent="0.25">
      <c r="A326" s="100">
        <f>'Input Volunteers'!A325</f>
        <v>0</v>
      </c>
      <c r="B326" s="104">
        <f t="shared" si="59"/>
        <v>0</v>
      </c>
      <c r="C326" s="105">
        <f t="shared" si="60"/>
        <v>0</v>
      </c>
      <c r="D326" s="106"/>
      <c r="E326" s="106"/>
      <c r="F326" s="146">
        <f t="shared" si="61"/>
        <v>0</v>
      </c>
      <c r="G326" s="148"/>
      <c r="H326" s="148"/>
      <c r="I326" s="147"/>
      <c r="J326" s="144">
        <f t="shared" si="62"/>
        <v>0</v>
      </c>
      <c r="K326" s="148"/>
      <c r="L326" s="148"/>
      <c r="M326" s="150"/>
      <c r="N326" s="146">
        <f t="shared" si="63"/>
        <v>0</v>
      </c>
      <c r="O326" s="148"/>
      <c r="P326" s="150"/>
      <c r="Q326" s="148"/>
      <c r="R326" s="146">
        <f t="shared" si="64"/>
        <v>0</v>
      </c>
      <c r="S326" s="150"/>
      <c r="T326" s="148"/>
      <c r="U326" s="148"/>
      <c r="V326" s="146">
        <f t="shared" si="65"/>
        <v>0</v>
      </c>
      <c r="W326" s="148"/>
      <c r="X326" s="148"/>
      <c r="Y326" s="150"/>
      <c r="Z326" s="146">
        <f t="shared" si="66"/>
        <v>0</v>
      </c>
      <c r="AA326" s="148"/>
      <c r="AB326" s="150"/>
      <c r="AC326" s="148"/>
      <c r="AD326" s="146">
        <f t="shared" si="67"/>
        <v>0</v>
      </c>
      <c r="AE326" s="148"/>
      <c r="AF326" s="148"/>
      <c r="AG326" s="150"/>
      <c r="AH326" s="150"/>
      <c r="AI326" s="148"/>
      <c r="AJ326" s="148"/>
      <c r="AK326" s="150"/>
      <c r="AL326" s="148"/>
      <c r="AM326" s="148"/>
      <c r="AN326" s="384"/>
      <c r="AO326" s="385"/>
      <c r="AP326" s="385"/>
      <c r="AQ326" s="385"/>
      <c r="AR326" s="385"/>
      <c r="AS326" s="385"/>
      <c r="AT326" s="386"/>
      <c r="AU326" s="384"/>
      <c r="AV326" s="385"/>
      <c r="AW326" s="385"/>
      <c r="AX326" s="385"/>
      <c r="AY326" s="385"/>
      <c r="AZ326" s="385"/>
      <c r="BA326" s="385"/>
      <c r="BB326" s="385"/>
      <c r="BC326" s="385"/>
      <c r="BD326" s="385"/>
      <c r="BE326" s="385"/>
      <c r="BF326" s="386"/>
    </row>
    <row r="327" spans="1:58" x14ac:dyDescent="0.25">
      <c r="A327" s="100">
        <f>'Input Volunteers'!A326</f>
        <v>0</v>
      </c>
      <c r="B327" s="104">
        <f t="shared" si="59"/>
        <v>0</v>
      </c>
      <c r="C327" s="105">
        <f t="shared" si="60"/>
        <v>0</v>
      </c>
      <c r="D327" s="106"/>
      <c r="E327" s="106"/>
      <c r="F327" s="146">
        <f t="shared" si="61"/>
        <v>0</v>
      </c>
      <c r="G327" s="148"/>
      <c r="H327" s="148"/>
      <c r="I327" s="147"/>
      <c r="J327" s="144">
        <f t="shared" si="62"/>
        <v>0</v>
      </c>
      <c r="K327" s="148"/>
      <c r="L327" s="148"/>
      <c r="M327" s="150"/>
      <c r="N327" s="146">
        <f t="shared" si="63"/>
        <v>0</v>
      </c>
      <c r="O327" s="148"/>
      <c r="P327" s="150"/>
      <c r="Q327" s="148"/>
      <c r="R327" s="146">
        <f t="shared" si="64"/>
        <v>0</v>
      </c>
      <c r="S327" s="150"/>
      <c r="T327" s="148"/>
      <c r="U327" s="148"/>
      <c r="V327" s="146">
        <f t="shared" si="65"/>
        <v>0</v>
      </c>
      <c r="W327" s="148"/>
      <c r="X327" s="148"/>
      <c r="Y327" s="150"/>
      <c r="Z327" s="146">
        <f t="shared" si="66"/>
        <v>0</v>
      </c>
      <c r="AA327" s="148"/>
      <c r="AB327" s="150"/>
      <c r="AC327" s="148"/>
      <c r="AD327" s="146">
        <f t="shared" si="67"/>
        <v>0</v>
      </c>
      <c r="AE327" s="148"/>
      <c r="AF327" s="148"/>
      <c r="AG327" s="150"/>
      <c r="AH327" s="150"/>
      <c r="AI327" s="148"/>
      <c r="AJ327" s="148"/>
      <c r="AK327" s="150"/>
      <c r="AL327" s="148"/>
      <c r="AM327" s="148"/>
      <c r="AN327" s="384"/>
      <c r="AO327" s="385"/>
      <c r="AP327" s="385"/>
      <c r="AQ327" s="385"/>
      <c r="AR327" s="385"/>
      <c r="AS327" s="385"/>
      <c r="AT327" s="386"/>
      <c r="AU327" s="384"/>
      <c r="AV327" s="385"/>
      <c r="AW327" s="385"/>
      <c r="AX327" s="385"/>
      <c r="AY327" s="385"/>
      <c r="AZ327" s="385"/>
      <c r="BA327" s="385"/>
      <c r="BB327" s="385"/>
      <c r="BC327" s="385"/>
      <c r="BD327" s="385"/>
      <c r="BE327" s="385"/>
      <c r="BF327" s="386"/>
    </row>
    <row r="328" spans="1:58" x14ac:dyDescent="0.25">
      <c r="A328" s="100">
        <f>'Input Volunteers'!A327</f>
        <v>0</v>
      </c>
      <c r="B328" s="104">
        <f t="shared" si="59"/>
        <v>0</v>
      </c>
      <c r="C328" s="105">
        <f t="shared" si="60"/>
        <v>0</v>
      </c>
      <c r="D328" s="106"/>
      <c r="E328" s="106"/>
      <c r="F328" s="146">
        <f t="shared" si="61"/>
        <v>0</v>
      </c>
      <c r="G328" s="148"/>
      <c r="H328" s="148"/>
      <c r="I328" s="147"/>
      <c r="J328" s="144">
        <f t="shared" si="62"/>
        <v>0</v>
      </c>
      <c r="K328" s="148"/>
      <c r="L328" s="148"/>
      <c r="M328" s="150"/>
      <c r="N328" s="146">
        <f t="shared" si="63"/>
        <v>0</v>
      </c>
      <c r="O328" s="148"/>
      <c r="P328" s="150"/>
      <c r="Q328" s="148"/>
      <c r="R328" s="146">
        <f t="shared" si="64"/>
        <v>0</v>
      </c>
      <c r="S328" s="150"/>
      <c r="T328" s="148"/>
      <c r="U328" s="148"/>
      <c r="V328" s="146">
        <f t="shared" si="65"/>
        <v>0</v>
      </c>
      <c r="W328" s="148"/>
      <c r="X328" s="148"/>
      <c r="Y328" s="150"/>
      <c r="Z328" s="146">
        <f t="shared" si="66"/>
        <v>0</v>
      </c>
      <c r="AA328" s="148"/>
      <c r="AB328" s="150"/>
      <c r="AC328" s="148"/>
      <c r="AD328" s="146">
        <f t="shared" si="67"/>
        <v>0</v>
      </c>
      <c r="AE328" s="148"/>
      <c r="AF328" s="148"/>
      <c r="AG328" s="150"/>
      <c r="AH328" s="150"/>
      <c r="AI328" s="148"/>
      <c r="AJ328" s="148"/>
      <c r="AK328" s="150"/>
      <c r="AL328" s="148"/>
      <c r="AM328" s="148"/>
      <c r="AN328" s="384"/>
      <c r="AO328" s="385"/>
      <c r="AP328" s="385"/>
      <c r="AQ328" s="385"/>
      <c r="AR328" s="385"/>
      <c r="AS328" s="385"/>
      <c r="AT328" s="386"/>
      <c r="AU328" s="384"/>
      <c r="AV328" s="385"/>
      <c r="AW328" s="385"/>
      <c r="AX328" s="385"/>
      <c r="AY328" s="385"/>
      <c r="AZ328" s="385"/>
      <c r="BA328" s="385"/>
      <c r="BB328" s="385"/>
      <c r="BC328" s="385"/>
      <c r="BD328" s="385"/>
      <c r="BE328" s="385"/>
      <c r="BF328" s="386"/>
    </row>
    <row r="329" spans="1:58" x14ac:dyDescent="0.25">
      <c r="A329" s="100">
        <f>'Input Volunteers'!A328</f>
        <v>0</v>
      </c>
      <c r="B329" s="104">
        <f t="shared" si="59"/>
        <v>0</v>
      </c>
      <c r="C329" s="105">
        <f t="shared" si="60"/>
        <v>0</v>
      </c>
      <c r="D329" s="106"/>
      <c r="E329" s="106"/>
      <c r="F329" s="146">
        <f t="shared" si="61"/>
        <v>0</v>
      </c>
      <c r="G329" s="148"/>
      <c r="H329" s="148"/>
      <c r="I329" s="147"/>
      <c r="J329" s="144">
        <f t="shared" si="62"/>
        <v>0</v>
      </c>
      <c r="K329" s="148"/>
      <c r="L329" s="148"/>
      <c r="M329" s="150"/>
      <c r="N329" s="146">
        <f t="shared" si="63"/>
        <v>0</v>
      </c>
      <c r="O329" s="148"/>
      <c r="P329" s="150"/>
      <c r="Q329" s="148"/>
      <c r="R329" s="146">
        <f t="shared" si="64"/>
        <v>0</v>
      </c>
      <c r="S329" s="150"/>
      <c r="T329" s="148"/>
      <c r="U329" s="148"/>
      <c r="V329" s="146">
        <f t="shared" si="65"/>
        <v>0</v>
      </c>
      <c r="W329" s="148"/>
      <c r="X329" s="148"/>
      <c r="Y329" s="150"/>
      <c r="Z329" s="146">
        <f t="shared" si="66"/>
        <v>0</v>
      </c>
      <c r="AA329" s="148"/>
      <c r="AB329" s="150"/>
      <c r="AC329" s="148"/>
      <c r="AD329" s="146">
        <f t="shared" si="67"/>
        <v>0</v>
      </c>
      <c r="AE329" s="148"/>
      <c r="AF329" s="148"/>
      <c r="AG329" s="150"/>
      <c r="AH329" s="150"/>
      <c r="AI329" s="148"/>
      <c r="AJ329" s="148"/>
      <c r="AK329" s="150"/>
      <c r="AL329" s="148"/>
      <c r="AM329" s="148"/>
      <c r="AN329" s="384"/>
      <c r="AO329" s="385"/>
      <c r="AP329" s="385"/>
      <c r="AQ329" s="385"/>
      <c r="AR329" s="385"/>
      <c r="AS329" s="385"/>
      <c r="AT329" s="386"/>
      <c r="AU329" s="384"/>
      <c r="AV329" s="385"/>
      <c r="AW329" s="385"/>
      <c r="AX329" s="385"/>
      <c r="AY329" s="385"/>
      <c r="AZ329" s="385"/>
      <c r="BA329" s="385"/>
      <c r="BB329" s="385"/>
      <c r="BC329" s="385"/>
      <c r="BD329" s="385"/>
      <c r="BE329" s="385"/>
      <c r="BF329" s="386"/>
    </row>
    <row r="330" spans="1:58" x14ac:dyDescent="0.25">
      <c r="A330" s="100">
        <f>'Input Volunteers'!A329</f>
        <v>0</v>
      </c>
      <c r="B330" s="104">
        <f t="shared" si="59"/>
        <v>0</v>
      </c>
      <c r="C330" s="105">
        <f t="shared" si="60"/>
        <v>0</v>
      </c>
      <c r="D330" s="106"/>
      <c r="E330" s="106"/>
      <c r="F330" s="146">
        <f t="shared" si="61"/>
        <v>0</v>
      </c>
      <c r="G330" s="148"/>
      <c r="H330" s="148"/>
      <c r="I330" s="147"/>
      <c r="J330" s="144">
        <f t="shared" si="62"/>
        <v>0</v>
      </c>
      <c r="K330" s="148"/>
      <c r="L330" s="148"/>
      <c r="M330" s="150"/>
      <c r="N330" s="146">
        <f t="shared" si="63"/>
        <v>0</v>
      </c>
      <c r="O330" s="148"/>
      <c r="P330" s="150"/>
      <c r="Q330" s="148"/>
      <c r="R330" s="146">
        <f t="shared" si="64"/>
        <v>0</v>
      </c>
      <c r="S330" s="150"/>
      <c r="T330" s="148"/>
      <c r="U330" s="148"/>
      <c r="V330" s="146">
        <f t="shared" si="65"/>
        <v>0</v>
      </c>
      <c r="W330" s="148"/>
      <c r="X330" s="148"/>
      <c r="Y330" s="150"/>
      <c r="Z330" s="146">
        <f t="shared" si="66"/>
        <v>0</v>
      </c>
      <c r="AA330" s="148"/>
      <c r="AB330" s="150"/>
      <c r="AC330" s="148"/>
      <c r="AD330" s="146">
        <f t="shared" si="67"/>
        <v>0</v>
      </c>
      <c r="AE330" s="148"/>
      <c r="AF330" s="148"/>
      <c r="AG330" s="150"/>
      <c r="AH330" s="150"/>
      <c r="AI330" s="148"/>
      <c r="AJ330" s="148"/>
      <c r="AK330" s="150"/>
      <c r="AL330" s="148"/>
      <c r="AM330" s="148"/>
      <c r="AN330" s="384"/>
      <c r="AO330" s="385"/>
      <c r="AP330" s="385"/>
      <c r="AQ330" s="385"/>
      <c r="AR330" s="385"/>
      <c r="AS330" s="385"/>
      <c r="AT330" s="386"/>
      <c r="AU330" s="384"/>
      <c r="AV330" s="385"/>
      <c r="AW330" s="385"/>
      <c r="AX330" s="385"/>
      <c r="AY330" s="385"/>
      <c r="AZ330" s="385"/>
      <c r="BA330" s="385"/>
      <c r="BB330" s="385"/>
      <c r="BC330" s="385"/>
      <c r="BD330" s="385"/>
      <c r="BE330" s="385"/>
      <c r="BF330" s="386"/>
    </row>
    <row r="331" spans="1:58" x14ac:dyDescent="0.25">
      <c r="A331" s="100">
        <f>'Input Volunteers'!A330</f>
        <v>0</v>
      </c>
      <c r="B331" s="104">
        <f t="shared" si="59"/>
        <v>0</v>
      </c>
      <c r="C331" s="105">
        <f t="shared" si="60"/>
        <v>0</v>
      </c>
      <c r="D331" s="106"/>
      <c r="E331" s="106"/>
      <c r="F331" s="146">
        <f t="shared" si="61"/>
        <v>0</v>
      </c>
      <c r="G331" s="148"/>
      <c r="H331" s="148"/>
      <c r="I331" s="147"/>
      <c r="J331" s="144">
        <f t="shared" si="62"/>
        <v>0</v>
      </c>
      <c r="K331" s="148"/>
      <c r="L331" s="148"/>
      <c r="M331" s="150"/>
      <c r="N331" s="146">
        <f t="shared" si="63"/>
        <v>0</v>
      </c>
      <c r="O331" s="148"/>
      <c r="P331" s="150"/>
      <c r="Q331" s="148"/>
      <c r="R331" s="146">
        <f t="shared" si="64"/>
        <v>0</v>
      </c>
      <c r="S331" s="150"/>
      <c r="T331" s="148"/>
      <c r="U331" s="148"/>
      <c r="V331" s="146">
        <f t="shared" si="65"/>
        <v>0</v>
      </c>
      <c r="W331" s="148"/>
      <c r="X331" s="148"/>
      <c r="Y331" s="150"/>
      <c r="Z331" s="146">
        <f t="shared" si="66"/>
        <v>0</v>
      </c>
      <c r="AA331" s="148"/>
      <c r="AB331" s="150"/>
      <c r="AC331" s="148"/>
      <c r="AD331" s="146">
        <f t="shared" si="67"/>
        <v>0</v>
      </c>
      <c r="AE331" s="148"/>
      <c r="AF331" s="148"/>
      <c r="AG331" s="150"/>
      <c r="AH331" s="150"/>
      <c r="AI331" s="148"/>
      <c r="AJ331" s="148"/>
      <c r="AK331" s="150"/>
      <c r="AL331" s="148"/>
      <c r="AM331" s="148"/>
      <c r="AN331" s="384"/>
      <c r="AO331" s="385"/>
      <c r="AP331" s="385"/>
      <c r="AQ331" s="385"/>
      <c r="AR331" s="385"/>
      <c r="AS331" s="385"/>
      <c r="AT331" s="386"/>
      <c r="AU331" s="384"/>
      <c r="AV331" s="385"/>
      <c r="AW331" s="385"/>
      <c r="AX331" s="385"/>
      <c r="AY331" s="385"/>
      <c r="AZ331" s="385"/>
      <c r="BA331" s="385"/>
      <c r="BB331" s="385"/>
      <c r="BC331" s="385"/>
      <c r="BD331" s="385"/>
      <c r="BE331" s="385"/>
      <c r="BF331" s="386"/>
    </row>
    <row r="332" spans="1:58" x14ac:dyDescent="0.25">
      <c r="A332" s="100">
        <f>'Input Volunteers'!A331</f>
        <v>0</v>
      </c>
      <c r="B332" s="104">
        <f t="shared" si="59"/>
        <v>0</v>
      </c>
      <c r="C332" s="105">
        <f t="shared" si="60"/>
        <v>0</v>
      </c>
      <c r="D332" s="106"/>
      <c r="E332" s="106"/>
      <c r="F332" s="146">
        <f t="shared" si="61"/>
        <v>0</v>
      </c>
      <c r="G332" s="148"/>
      <c r="H332" s="148"/>
      <c r="I332" s="147"/>
      <c r="J332" s="144">
        <f t="shared" si="62"/>
        <v>0</v>
      </c>
      <c r="K332" s="148"/>
      <c r="L332" s="148"/>
      <c r="M332" s="150"/>
      <c r="N332" s="146">
        <f t="shared" si="63"/>
        <v>0</v>
      </c>
      <c r="O332" s="148"/>
      <c r="P332" s="150"/>
      <c r="Q332" s="148"/>
      <c r="R332" s="146">
        <f t="shared" si="64"/>
        <v>0</v>
      </c>
      <c r="S332" s="150"/>
      <c r="T332" s="148"/>
      <c r="U332" s="148"/>
      <c r="V332" s="146">
        <f t="shared" si="65"/>
        <v>0</v>
      </c>
      <c r="W332" s="148"/>
      <c r="X332" s="148"/>
      <c r="Y332" s="150"/>
      <c r="Z332" s="146">
        <f t="shared" si="66"/>
        <v>0</v>
      </c>
      <c r="AA332" s="148"/>
      <c r="AB332" s="150"/>
      <c r="AC332" s="148"/>
      <c r="AD332" s="146">
        <f t="shared" si="67"/>
        <v>0</v>
      </c>
      <c r="AE332" s="148"/>
      <c r="AF332" s="148"/>
      <c r="AG332" s="150"/>
      <c r="AH332" s="150"/>
      <c r="AI332" s="148"/>
      <c r="AJ332" s="148"/>
      <c r="AK332" s="150"/>
      <c r="AL332" s="148"/>
      <c r="AM332" s="148"/>
      <c r="AN332" s="384"/>
      <c r="AO332" s="385"/>
      <c r="AP332" s="385"/>
      <c r="AQ332" s="385"/>
      <c r="AR332" s="385"/>
      <c r="AS332" s="385"/>
      <c r="AT332" s="386"/>
      <c r="AU332" s="384"/>
      <c r="AV332" s="385"/>
      <c r="AW332" s="385"/>
      <c r="AX332" s="385"/>
      <c r="AY332" s="385"/>
      <c r="AZ332" s="385"/>
      <c r="BA332" s="385"/>
      <c r="BB332" s="385"/>
      <c r="BC332" s="385"/>
      <c r="BD332" s="385"/>
      <c r="BE332" s="385"/>
      <c r="BF332" s="386"/>
    </row>
    <row r="333" spans="1:58" x14ac:dyDescent="0.25">
      <c r="A333" s="100">
        <f>'Input Volunteers'!A332</f>
        <v>0</v>
      </c>
      <c r="B333" s="104">
        <f t="shared" si="59"/>
        <v>0</v>
      </c>
      <c r="C333" s="105">
        <f t="shared" si="60"/>
        <v>0</v>
      </c>
      <c r="D333" s="106"/>
      <c r="E333" s="106"/>
      <c r="F333" s="146">
        <f t="shared" si="61"/>
        <v>0</v>
      </c>
      <c r="G333" s="148"/>
      <c r="H333" s="148"/>
      <c r="I333" s="147"/>
      <c r="J333" s="144">
        <f t="shared" si="62"/>
        <v>0</v>
      </c>
      <c r="K333" s="148"/>
      <c r="L333" s="148"/>
      <c r="M333" s="150"/>
      <c r="N333" s="146">
        <f t="shared" si="63"/>
        <v>0</v>
      </c>
      <c r="O333" s="148"/>
      <c r="P333" s="150"/>
      <c r="Q333" s="148"/>
      <c r="R333" s="146">
        <f t="shared" si="64"/>
        <v>0</v>
      </c>
      <c r="S333" s="150"/>
      <c r="T333" s="148"/>
      <c r="U333" s="148"/>
      <c r="V333" s="146">
        <f t="shared" si="65"/>
        <v>0</v>
      </c>
      <c r="W333" s="148"/>
      <c r="X333" s="148"/>
      <c r="Y333" s="150"/>
      <c r="Z333" s="146">
        <f t="shared" si="66"/>
        <v>0</v>
      </c>
      <c r="AA333" s="148"/>
      <c r="AB333" s="150"/>
      <c r="AC333" s="148"/>
      <c r="AD333" s="146">
        <f t="shared" si="67"/>
        <v>0</v>
      </c>
      <c r="AE333" s="148"/>
      <c r="AF333" s="148"/>
      <c r="AG333" s="150"/>
      <c r="AH333" s="150"/>
      <c r="AI333" s="148"/>
      <c r="AJ333" s="148"/>
      <c r="AK333" s="150"/>
      <c r="AL333" s="148"/>
      <c r="AM333" s="148"/>
      <c r="AN333" s="384"/>
      <c r="AO333" s="385"/>
      <c r="AP333" s="385"/>
      <c r="AQ333" s="385"/>
      <c r="AR333" s="385"/>
      <c r="AS333" s="385"/>
      <c r="AT333" s="386"/>
      <c r="AU333" s="384"/>
      <c r="AV333" s="385"/>
      <c r="AW333" s="385"/>
      <c r="AX333" s="385"/>
      <c r="AY333" s="385"/>
      <c r="AZ333" s="385"/>
      <c r="BA333" s="385"/>
      <c r="BB333" s="385"/>
      <c r="BC333" s="385"/>
      <c r="BD333" s="385"/>
      <c r="BE333" s="385"/>
      <c r="BF333" s="386"/>
    </row>
    <row r="334" spans="1:58" x14ac:dyDescent="0.25">
      <c r="A334" s="100">
        <f>'Input Volunteers'!A333</f>
        <v>0</v>
      </c>
      <c r="B334" s="104">
        <f t="shared" si="59"/>
        <v>0</v>
      </c>
      <c r="C334" s="105">
        <f t="shared" si="60"/>
        <v>0</v>
      </c>
      <c r="D334" s="106"/>
      <c r="E334" s="106"/>
      <c r="F334" s="146">
        <f t="shared" si="61"/>
        <v>0</v>
      </c>
      <c r="G334" s="148"/>
      <c r="H334" s="148"/>
      <c r="I334" s="147"/>
      <c r="J334" s="144">
        <f t="shared" si="62"/>
        <v>0</v>
      </c>
      <c r="K334" s="148"/>
      <c r="L334" s="148"/>
      <c r="M334" s="150"/>
      <c r="N334" s="146">
        <f t="shared" si="63"/>
        <v>0</v>
      </c>
      <c r="O334" s="148"/>
      <c r="P334" s="150"/>
      <c r="Q334" s="148"/>
      <c r="R334" s="146">
        <f t="shared" si="64"/>
        <v>0</v>
      </c>
      <c r="S334" s="150"/>
      <c r="T334" s="148"/>
      <c r="U334" s="148"/>
      <c r="V334" s="146">
        <f t="shared" si="65"/>
        <v>0</v>
      </c>
      <c r="W334" s="148"/>
      <c r="X334" s="148"/>
      <c r="Y334" s="150"/>
      <c r="Z334" s="146">
        <f t="shared" si="66"/>
        <v>0</v>
      </c>
      <c r="AA334" s="148"/>
      <c r="AB334" s="150"/>
      <c r="AC334" s="148"/>
      <c r="AD334" s="146">
        <f t="shared" si="67"/>
        <v>0</v>
      </c>
      <c r="AE334" s="148"/>
      <c r="AF334" s="148"/>
      <c r="AG334" s="150"/>
      <c r="AH334" s="150"/>
      <c r="AI334" s="148"/>
      <c r="AJ334" s="148"/>
      <c r="AK334" s="150"/>
      <c r="AL334" s="148"/>
      <c r="AM334" s="148"/>
      <c r="AN334" s="384"/>
      <c r="AO334" s="385"/>
      <c r="AP334" s="385"/>
      <c r="AQ334" s="385"/>
      <c r="AR334" s="385"/>
      <c r="AS334" s="385"/>
      <c r="AT334" s="386"/>
      <c r="AU334" s="384"/>
      <c r="AV334" s="385"/>
      <c r="AW334" s="385"/>
      <c r="AX334" s="385"/>
      <c r="AY334" s="385"/>
      <c r="AZ334" s="385"/>
      <c r="BA334" s="385"/>
      <c r="BB334" s="385"/>
      <c r="BC334" s="385"/>
      <c r="BD334" s="385"/>
      <c r="BE334" s="385"/>
      <c r="BF334" s="386"/>
    </row>
    <row r="335" spans="1:58" x14ac:dyDescent="0.25">
      <c r="A335" s="100">
        <f>'Input Volunteers'!A334</f>
        <v>0</v>
      </c>
      <c r="B335" s="104">
        <f t="shared" si="59"/>
        <v>0</v>
      </c>
      <c r="C335" s="105">
        <f t="shared" si="60"/>
        <v>0</v>
      </c>
      <c r="D335" s="106"/>
      <c r="E335" s="106"/>
      <c r="F335" s="146">
        <f t="shared" si="61"/>
        <v>0</v>
      </c>
      <c r="G335" s="148"/>
      <c r="H335" s="148"/>
      <c r="I335" s="147"/>
      <c r="J335" s="144">
        <f t="shared" si="62"/>
        <v>0</v>
      </c>
      <c r="K335" s="148"/>
      <c r="L335" s="148"/>
      <c r="M335" s="150"/>
      <c r="N335" s="146">
        <f t="shared" si="63"/>
        <v>0</v>
      </c>
      <c r="O335" s="148"/>
      <c r="P335" s="150"/>
      <c r="Q335" s="148"/>
      <c r="R335" s="146">
        <f t="shared" si="64"/>
        <v>0</v>
      </c>
      <c r="S335" s="150"/>
      <c r="T335" s="148"/>
      <c r="U335" s="148"/>
      <c r="V335" s="146">
        <f t="shared" si="65"/>
        <v>0</v>
      </c>
      <c r="W335" s="148"/>
      <c r="X335" s="148"/>
      <c r="Y335" s="150"/>
      <c r="Z335" s="146">
        <f t="shared" si="66"/>
        <v>0</v>
      </c>
      <c r="AA335" s="148"/>
      <c r="AB335" s="150"/>
      <c r="AC335" s="148"/>
      <c r="AD335" s="146">
        <f t="shared" si="67"/>
        <v>0</v>
      </c>
      <c r="AE335" s="148"/>
      <c r="AF335" s="148"/>
      <c r="AG335" s="150"/>
      <c r="AH335" s="150"/>
      <c r="AI335" s="148"/>
      <c r="AJ335" s="148"/>
      <c r="AK335" s="150"/>
      <c r="AL335" s="148"/>
      <c r="AM335" s="148"/>
      <c r="AN335" s="384"/>
      <c r="AO335" s="385"/>
      <c r="AP335" s="385"/>
      <c r="AQ335" s="385"/>
      <c r="AR335" s="385"/>
      <c r="AS335" s="385"/>
      <c r="AT335" s="386"/>
      <c r="AU335" s="384"/>
      <c r="AV335" s="385"/>
      <c r="AW335" s="385"/>
      <c r="AX335" s="385"/>
      <c r="AY335" s="385"/>
      <c r="AZ335" s="385"/>
      <c r="BA335" s="385"/>
      <c r="BB335" s="385"/>
      <c r="BC335" s="385"/>
      <c r="BD335" s="385"/>
      <c r="BE335" s="385"/>
      <c r="BF335" s="386"/>
    </row>
    <row r="336" spans="1:58" x14ac:dyDescent="0.25">
      <c r="A336" s="100">
        <f>'Input Volunteers'!A335</f>
        <v>0</v>
      </c>
      <c r="B336" s="104">
        <f t="shared" si="59"/>
        <v>0</v>
      </c>
      <c r="C336" s="105">
        <f t="shared" si="60"/>
        <v>0</v>
      </c>
      <c r="D336" s="106"/>
      <c r="E336" s="106"/>
      <c r="F336" s="146">
        <f t="shared" si="61"/>
        <v>0</v>
      </c>
      <c r="G336" s="148"/>
      <c r="H336" s="148"/>
      <c r="I336" s="147"/>
      <c r="J336" s="144">
        <f t="shared" si="62"/>
        <v>0</v>
      </c>
      <c r="K336" s="148"/>
      <c r="L336" s="148"/>
      <c r="M336" s="150"/>
      <c r="N336" s="146">
        <f t="shared" si="63"/>
        <v>0</v>
      </c>
      <c r="O336" s="148"/>
      <c r="P336" s="150"/>
      <c r="Q336" s="148"/>
      <c r="R336" s="146">
        <f t="shared" si="64"/>
        <v>0</v>
      </c>
      <c r="S336" s="150"/>
      <c r="T336" s="148"/>
      <c r="U336" s="148"/>
      <c r="V336" s="146">
        <f t="shared" si="65"/>
        <v>0</v>
      </c>
      <c r="W336" s="148"/>
      <c r="X336" s="148"/>
      <c r="Y336" s="150"/>
      <c r="Z336" s="146">
        <f t="shared" si="66"/>
        <v>0</v>
      </c>
      <c r="AA336" s="148"/>
      <c r="AB336" s="150"/>
      <c r="AC336" s="148"/>
      <c r="AD336" s="146">
        <f t="shared" si="67"/>
        <v>0</v>
      </c>
      <c r="AE336" s="148"/>
      <c r="AF336" s="148"/>
      <c r="AG336" s="150"/>
      <c r="AH336" s="150"/>
      <c r="AI336" s="148"/>
      <c r="AJ336" s="148"/>
      <c r="AK336" s="150"/>
      <c r="AL336" s="148"/>
      <c r="AM336" s="148"/>
      <c r="AN336" s="384"/>
      <c r="AO336" s="385"/>
      <c r="AP336" s="385"/>
      <c r="AQ336" s="385"/>
      <c r="AR336" s="385"/>
      <c r="AS336" s="385"/>
      <c r="AT336" s="386"/>
      <c r="AU336" s="384"/>
      <c r="AV336" s="385"/>
      <c r="AW336" s="385"/>
      <c r="AX336" s="385"/>
      <c r="AY336" s="385"/>
      <c r="AZ336" s="385"/>
      <c r="BA336" s="385"/>
      <c r="BB336" s="385"/>
      <c r="BC336" s="385"/>
      <c r="BD336" s="385"/>
      <c r="BE336" s="385"/>
      <c r="BF336" s="386"/>
    </row>
    <row r="337" spans="1:58" x14ac:dyDescent="0.25">
      <c r="A337" s="100">
        <f>'Input Volunteers'!A336</f>
        <v>0</v>
      </c>
      <c r="B337" s="104">
        <f t="shared" si="59"/>
        <v>0</v>
      </c>
      <c r="C337" s="105">
        <f t="shared" si="60"/>
        <v>0</v>
      </c>
      <c r="D337" s="106"/>
      <c r="E337" s="106"/>
      <c r="F337" s="146">
        <f t="shared" si="61"/>
        <v>0</v>
      </c>
      <c r="G337" s="148"/>
      <c r="H337" s="148"/>
      <c r="I337" s="147"/>
      <c r="J337" s="144">
        <f t="shared" si="62"/>
        <v>0</v>
      </c>
      <c r="K337" s="148"/>
      <c r="L337" s="148"/>
      <c r="M337" s="150"/>
      <c r="N337" s="146">
        <f t="shared" si="63"/>
        <v>0</v>
      </c>
      <c r="O337" s="148"/>
      <c r="P337" s="150"/>
      <c r="Q337" s="148"/>
      <c r="R337" s="146">
        <f t="shared" si="64"/>
        <v>0</v>
      </c>
      <c r="S337" s="150"/>
      <c r="T337" s="148"/>
      <c r="U337" s="148"/>
      <c r="V337" s="146">
        <f t="shared" si="65"/>
        <v>0</v>
      </c>
      <c r="W337" s="148"/>
      <c r="X337" s="148"/>
      <c r="Y337" s="150"/>
      <c r="Z337" s="146">
        <f t="shared" si="66"/>
        <v>0</v>
      </c>
      <c r="AA337" s="148"/>
      <c r="AB337" s="150"/>
      <c r="AC337" s="148"/>
      <c r="AD337" s="146">
        <f t="shared" si="67"/>
        <v>0</v>
      </c>
      <c r="AE337" s="148"/>
      <c r="AF337" s="148"/>
      <c r="AG337" s="150"/>
      <c r="AH337" s="150"/>
      <c r="AI337" s="148"/>
      <c r="AJ337" s="148"/>
      <c r="AK337" s="150"/>
      <c r="AL337" s="148"/>
      <c r="AM337" s="148"/>
      <c r="AN337" s="384"/>
      <c r="AO337" s="385"/>
      <c r="AP337" s="385"/>
      <c r="AQ337" s="385"/>
      <c r="AR337" s="385"/>
      <c r="AS337" s="385"/>
      <c r="AT337" s="386"/>
      <c r="AU337" s="384"/>
      <c r="AV337" s="385"/>
      <c r="AW337" s="385"/>
      <c r="AX337" s="385"/>
      <c r="AY337" s="385"/>
      <c r="AZ337" s="385"/>
      <c r="BA337" s="385"/>
      <c r="BB337" s="385"/>
      <c r="BC337" s="385"/>
      <c r="BD337" s="385"/>
      <c r="BE337" s="385"/>
      <c r="BF337" s="386"/>
    </row>
    <row r="338" spans="1:58" x14ac:dyDescent="0.25">
      <c r="A338" s="100">
        <f>'Input Volunteers'!A337</f>
        <v>0</v>
      </c>
      <c r="B338" s="104">
        <f t="shared" si="59"/>
        <v>0</v>
      </c>
      <c r="C338" s="105">
        <f t="shared" si="60"/>
        <v>0</v>
      </c>
      <c r="D338" s="106"/>
      <c r="E338" s="106"/>
      <c r="F338" s="146">
        <f t="shared" si="61"/>
        <v>0</v>
      </c>
      <c r="G338" s="148"/>
      <c r="H338" s="148"/>
      <c r="I338" s="147"/>
      <c r="J338" s="144">
        <f t="shared" si="62"/>
        <v>0</v>
      </c>
      <c r="K338" s="148"/>
      <c r="L338" s="148"/>
      <c r="M338" s="150"/>
      <c r="N338" s="146">
        <f t="shared" si="63"/>
        <v>0</v>
      </c>
      <c r="O338" s="148"/>
      <c r="P338" s="150"/>
      <c r="Q338" s="148"/>
      <c r="R338" s="146">
        <f t="shared" si="64"/>
        <v>0</v>
      </c>
      <c r="S338" s="150"/>
      <c r="T338" s="148"/>
      <c r="U338" s="148"/>
      <c r="V338" s="146">
        <f t="shared" si="65"/>
        <v>0</v>
      </c>
      <c r="W338" s="148"/>
      <c r="X338" s="148"/>
      <c r="Y338" s="150"/>
      <c r="Z338" s="146">
        <f t="shared" si="66"/>
        <v>0</v>
      </c>
      <c r="AA338" s="148"/>
      <c r="AB338" s="150"/>
      <c r="AC338" s="148"/>
      <c r="AD338" s="146">
        <f t="shared" si="67"/>
        <v>0</v>
      </c>
      <c r="AE338" s="148"/>
      <c r="AF338" s="148"/>
      <c r="AG338" s="150"/>
      <c r="AH338" s="150"/>
      <c r="AI338" s="148"/>
      <c r="AJ338" s="148"/>
      <c r="AK338" s="150"/>
      <c r="AL338" s="148"/>
      <c r="AM338" s="148"/>
      <c r="AN338" s="384"/>
      <c r="AO338" s="385"/>
      <c r="AP338" s="385"/>
      <c r="AQ338" s="385"/>
      <c r="AR338" s="385"/>
      <c r="AS338" s="385"/>
      <c r="AT338" s="386"/>
      <c r="AU338" s="384"/>
      <c r="AV338" s="385"/>
      <c r="AW338" s="385"/>
      <c r="AX338" s="385"/>
      <c r="AY338" s="385"/>
      <c r="AZ338" s="385"/>
      <c r="BA338" s="385"/>
      <c r="BB338" s="385"/>
      <c r="BC338" s="385"/>
      <c r="BD338" s="385"/>
      <c r="BE338" s="385"/>
      <c r="BF338" s="386"/>
    </row>
    <row r="339" spans="1:58" x14ac:dyDescent="0.25">
      <c r="A339" s="100">
        <f>'Input Volunteers'!A338</f>
        <v>0</v>
      </c>
      <c r="B339" s="104">
        <f t="shared" si="59"/>
        <v>0</v>
      </c>
      <c r="C339" s="105">
        <f t="shared" si="60"/>
        <v>0</v>
      </c>
      <c r="D339" s="106"/>
      <c r="E339" s="106"/>
      <c r="F339" s="146">
        <f t="shared" si="61"/>
        <v>0</v>
      </c>
      <c r="G339" s="148"/>
      <c r="H339" s="148"/>
      <c r="I339" s="147"/>
      <c r="J339" s="144">
        <f t="shared" si="62"/>
        <v>0</v>
      </c>
      <c r="K339" s="148"/>
      <c r="L339" s="148"/>
      <c r="M339" s="150"/>
      <c r="N339" s="146">
        <f t="shared" si="63"/>
        <v>0</v>
      </c>
      <c r="O339" s="148"/>
      <c r="P339" s="150"/>
      <c r="Q339" s="148"/>
      <c r="R339" s="146">
        <f t="shared" si="64"/>
        <v>0</v>
      </c>
      <c r="S339" s="150"/>
      <c r="T339" s="148"/>
      <c r="U339" s="148"/>
      <c r="V339" s="146">
        <f t="shared" si="65"/>
        <v>0</v>
      </c>
      <c r="W339" s="148"/>
      <c r="X339" s="148"/>
      <c r="Y339" s="150"/>
      <c r="Z339" s="146">
        <f t="shared" si="66"/>
        <v>0</v>
      </c>
      <c r="AA339" s="148"/>
      <c r="AB339" s="150"/>
      <c r="AC339" s="148"/>
      <c r="AD339" s="146">
        <f t="shared" si="67"/>
        <v>0</v>
      </c>
      <c r="AE339" s="148"/>
      <c r="AF339" s="148"/>
      <c r="AG339" s="150"/>
      <c r="AH339" s="150"/>
      <c r="AI339" s="148"/>
      <c r="AJ339" s="148"/>
      <c r="AK339" s="150"/>
      <c r="AL339" s="148"/>
      <c r="AM339" s="148"/>
      <c r="AN339" s="384"/>
      <c r="AO339" s="385"/>
      <c r="AP339" s="385"/>
      <c r="AQ339" s="385"/>
      <c r="AR339" s="385"/>
      <c r="AS339" s="385"/>
      <c r="AT339" s="386"/>
      <c r="AU339" s="384"/>
      <c r="AV339" s="385"/>
      <c r="AW339" s="385"/>
      <c r="AX339" s="385"/>
      <c r="AY339" s="385"/>
      <c r="AZ339" s="385"/>
      <c r="BA339" s="385"/>
      <c r="BB339" s="385"/>
      <c r="BC339" s="385"/>
      <c r="BD339" s="385"/>
      <c r="BE339" s="385"/>
      <c r="BF339" s="386"/>
    </row>
    <row r="340" spans="1:58" x14ac:dyDescent="0.25">
      <c r="A340" s="100">
        <f>'Input Volunteers'!A339</f>
        <v>0</v>
      </c>
      <c r="B340" s="104">
        <f t="shared" si="59"/>
        <v>0</v>
      </c>
      <c r="C340" s="105">
        <f t="shared" si="60"/>
        <v>0</v>
      </c>
      <c r="D340" s="106"/>
      <c r="E340" s="106"/>
      <c r="F340" s="146">
        <f t="shared" si="61"/>
        <v>0</v>
      </c>
      <c r="G340" s="148"/>
      <c r="H340" s="148"/>
      <c r="I340" s="147"/>
      <c r="J340" s="144">
        <f t="shared" si="62"/>
        <v>0</v>
      </c>
      <c r="K340" s="148"/>
      <c r="L340" s="148"/>
      <c r="M340" s="150"/>
      <c r="N340" s="146">
        <f t="shared" si="63"/>
        <v>0</v>
      </c>
      <c r="O340" s="148"/>
      <c r="P340" s="150"/>
      <c r="Q340" s="148"/>
      <c r="R340" s="146">
        <f t="shared" si="64"/>
        <v>0</v>
      </c>
      <c r="S340" s="150"/>
      <c r="T340" s="148"/>
      <c r="U340" s="148"/>
      <c r="V340" s="146">
        <f t="shared" si="65"/>
        <v>0</v>
      </c>
      <c r="W340" s="148"/>
      <c r="X340" s="148"/>
      <c r="Y340" s="150"/>
      <c r="Z340" s="146">
        <f t="shared" si="66"/>
        <v>0</v>
      </c>
      <c r="AA340" s="148"/>
      <c r="AB340" s="150"/>
      <c r="AC340" s="148"/>
      <c r="AD340" s="146">
        <f t="shared" si="67"/>
        <v>0</v>
      </c>
      <c r="AE340" s="148"/>
      <c r="AF340" s="148"/>
      <c r="AG340" s="150"/>
      <c r="AH340" s="150"/>
      <c r="AI340" s="148"/>
      <c r="AJ340" s="148"/>
      <c r="AK340" s="150"/>
      <c r="AL340" s="148"/>
      <c r="AM340" s="148"/>
      <c r="AN340" s="384"/>
      <c r="AO340" s="385"/>
      <c r="AP340" s="385"/>
      <c r="AQ340" s="385"/>
      <c r="AR340" s="385"/>
      <c r="AS340" s="385"/>
      <c r="AT340" s="386"/>
      <c r="AU340" s="384"/>
      <c r="AV340" s="385"/>
      <c r="AW340" s="385"/>
      <c r="AX340" s="385"/>
      <c r="AY340" s="385"/>
      <c r="AZ340" s="385"/>
      <c r="BA340" s="385"/>
      <c r="BB340" s="385"/>
      <c r="BC340" s="385"/>
      <c r="BD340" s="385"/>
      <c r="BE340" s="385"/>
      <c r="BF340" s="386"/>
    </row>
    <row r="341" spans="1:58" x14ac:dyDescent="0.25">
      <c r="A341" s="100">
        <f>'Input Volunteers'!A340</f>
        <v>0</v>
      </c>
      <c r="B341" s="104">
        <f t="shared" si="59"/>
        <v>0</v>
      </c>
      <c r="C341" s="105">
        <f t="shared" si="60"/>
        <v>0</v>
      </c>
      <c r="D341" s="106"/>
      <c r="E341" s="106"/>
      <c r="F341" s="146">
        <f t="shared" si="61"/>
        <v>0</v>
      </c>
      <c r="G341" s="148"/>
      <c r="H341" s="148"/>
      <c r="I341" s="147"/>
      <c r="J341" s="144">
        <f t="shared" si="62"/>
        <v>0</v>
      </c>
      <c r="K341" s="148"/>
      <c r="L341" s="148"/>
      <c r="M341" s="150"/>
      <c r="N341" s="146">
        <f t="shared" si="63"/>
        <v>0</v>
      </c>
      <c r="O341" s="148"/>
      <c r="P341" s="150"/>
      <c r="Q341" s="148"/>
      <c r="R341" s="146">
        <f t="shared" si="64"/>
        <v>0</v>
      </c>
      <c r="S341" s="150"/>
      <c r="T341" s="148"/>
      <c r="U341" s="148"/>
      <c r="V341" s="146">
        <f t="shared" si="65"/>
        <v>0</v>
      </c>
      <c r="W341" s="148"/>
      <c r="X341" s="148"/>
      <c r="Y341" s="150"/>
      <c r="Z341" s="146">
        <f t="shared" si="66"/>
        <v>0</v>
      </c>
      <c r="AA341" s="148"/>
      <c r="AB341" s="150"/>
      <c r="AC341" s="148"/>
      <c r="AD341" s="146">
        <f t="shared" si="67"/>
        <v>0</v>
      </c>
      <c r="AE341" s="148"/>
      <c r="AF341" s="148"/>
      <c r="AG341" s="150"/>
      <c r="AH341" s="150"/>
      <c r="AI341" s="148"/>
      <c r="AJ341" s="148"/>
      <c r="AK341" s="150"/>
      <c r="AL341" s="148"/>
      <c r="AM341" s="148"/>
      <c r="AN341" s="384"/>
      <c r="AO341" s="385"/>
      <c r="AP341" s="385"/>
      <c r="AQ341" s="385"/>
      <c r="AR341" s="385"/>
      <c r="AS341" s="385"/>
      <c r="AT341" s="386"/>
      <c r="AU341" s="384"/>
      <c r="AV341" s="385"/>
      <c r="AW341" s="385"/>
      <c r="AX341" s="385"/>
      <c r="AY341" s="385"/>
      <c r="AZ341" s="385"/>
      <c r="BA341" s="385"/>
      <c r="BB341" s="385"/>
      <c r="BC341" s="385"/>
      <c r="BD341" s="385"/>
      <c r="BE341" s="385"/>
      <c r="BF341" s="386"/>
    </row>
    <row r="342" spans="1:58" x14ac:dyDescent="0.25">
      <c r="A342" s="100">
        <f>'Input Volunteers'!A341</f>
        <v>0</v>
      </c>
      <c r="B342" s="104">
        <f t="shared" si="59"/>
        <v>0</v>
      </c>
      <c r="C342" s="105">
        <f t="shared" si="60"/>
        <v>0</v>
      </c>
      <c r="D342" s="106"/>
      <c r="E342" s="106"/>
      <c r="F342" s="146">
        <f t="shared" si="61"/>
        <v>0</v>
      </c>
      <c r="G342" s="148"/>
      <c r="H342" s="148"/>
      <c r="I342" s="147"/>
      <c r="J342" s="144">
        <f t="shared" si="62"/>
        <v>0</v>
      </c>
      <c r="K342" s="148"/>
      <c r="L342" s="148"/>
      <c r="M342" s="150"/>
      <c r="N342" s="146">
        <f t="shared" si="63"/>
        <v>0</v>
      </c>
      <c r="O342" s="148"/>
      <c r="P342" s="150"/>
      <c r="Q342" s="148"/>
      <c r="R342" s="146">
        <f t="shared" si="64"/>
        <v>0</v>
      </c>
      <c r="S342" s="150"/>
      <c r="T342" s="148"/>
      <c r="U342" s="148"/>
      <c r="V342" s="146">
        <f t="shared" si="65"/>
        <v>0</v>
      </c>
      <c r="W342" s="148"/>
      <c r="X342" s="148"/>
      <c r="Y342" s="150"/>
      <c r="Z342" s="146">
        <f t="shared" si="66"/>
        <v>0</v>
      </c>
      <c r="AA342" s="148"/>
      <c r="AB342" s="150"/>
      <c r="AC342" s="148"/>
      <c r="AD342" s="146">
        <f t="shared" si="67"/>
        <v>0</v>
      </c>
      <c r="AE342" s="148"/>
      <c r="AF342" s="148"/>
      <c r="AG342" s="150"/>
      <c r="AH342" s="150"/>
      <c r="AI342" s="148"/>
      <c r="AJ342" s="148"/>
      <c r="AK342" s="150"/>
      <c r="AL342" s="148"/>
      <c r="AM342" s="148"/>
      <c r="AN342" s="384"/>
      <c r="AO342" s="385"/>
      <c r="AP342" s="385"/>
      <c r="AQ342" s="385"/>
      <c r="AR342" s="385"/>
      <c r="AS342" s="385"/>
      <c r="AT342" s="386"/>
      <c r="AU342" s="384"/>
      <c r="AV342" s="385"/>
      <c r="AW342" s="385"/>
      <c r="AX342" s="385"/>
      <c r="AY342" s="385"/>
      <c r="AZ342" s="385"/>
      <c r="BA342" s="385"/>
      <c r="BB342" s="385"/>
      <c r="BC342" s="385"/>
      <c r="BD342" s="385"/>
      <c r="BE342" s="385"/>
      <c r="BF342" s="386"/>
    </row>
    <row r="343" spans="1:58" x14ac:dyDescent="0.25">
      <c r="A343" s="100">
        <f>'Input Volunteers'!A342</f>
        <v>0</v>
      </c>
      <c r="B343" s="104">
        <f t="shared" si="59"/>
        <v>0</v>
      </c>
      <c r="C343" s="105">
        <f t="shared" si="60"/>
        <v>0</v>
      </c>
      <c r="D343" s="106"/>
      <c r="E343" s="106"/>
      <c r="F343" s="146">
        <f t="shared" si="61"/>
        <v>0</v>
      </c>
      <c r="G343" s="148"/>
      <c r="H343" s="148"/>
      <c r="I343" s="147"/>
      <c r="J343" s="144">
        <f t="shared" si="62"/>
        <v>0</v>
      </c>
      <c r="K343" s="148"/>
      <c r="L343" s="148"/>
      <c r="M343" s="150"/>
      <c r="N343" s="146">
        <f t="shared" si="63"/>
        <v>0</v>
      </c>
      <c r="O343" s="148"/>
      <c r="P343" s="150"/>
      <c r="Q343" s="148"/>
      <c r="R343" s="146">
        <f t="shared" si="64"/>
        <v>0</v>
      </c>
      <c r="S343" s="150"/>
      <c r="T343" s="148"/>
      <c r="U343" s="148"/>
      <c r="V343" s="146">
        <f t="shared" si="65"/>
        <v>0</v>
      </c>
      <c r="W343" s="148"/>
      <c r="X343" s="148"/>
      <c r="Y343" s="150"/>
      <c r="Z343" s="146">
        <f t="shared" si="66"/>
        <v>0</v>
      </c>
      <c r="AA343" s="148"/>
      <c r="AB343" s="150"/>
      <c r="AC343" s="148"/>
      <c r="AD343" s="146">
        <f t="shared" si="67"/>
        <v>0</v>
      </c>
      <c r="AE343" s="148"/>
      <c r="AF343" s="148"/>
      <c r="AG343" s="150"/>
      <c r="AH343" s="150"/>
      <c r="AI343" s="148"/>
      <c r="AJ343" s="148"/>
      <c r="AK343" s="150"/>
      <c r="AL343" s="148"/>
      <c r="AM343" s="148"/>
      <c r="AN343" s="384"/>
      <c r="AO343" s="385"/>
      <c r="AP343" s="385"/>
      <c r="AQ343" s="385"/>
      <c r="AR343" s="385"/>
      <c r="AS343" s="385"/>
      <c r="AT343" s="386"/>
      <c r="AU343" s="384"/>
      <c r="AV343" s="385"/>
      <c r="AW343" s="385"/>
      <c r="AX343" s="385"/>
      <c r="AY343" s="385"/>
      <c r="AZ343" s="385"/>
      <c r="BA343" s="385"/>
      <c r="BB343" s="385"/>
      <c r="BC343" s="385"/>
      <c r="BD343" s="385"/>
      <c r="BE343" s="385"/>
      <c r="BF343" s="386"/>
    </row>
    <row r="344" spans="1:58" x14ac:dyDescent="0.25">
      <c r="A344" s="100">
        <f>'Input Volunteers'!A343</f>
        <v>0</v>
      </c>
      <c r="B344" s="104">
        <f t="shared" si="59"/>
        <v>0</v>
      </c>
      <c r="C344" s="105">
        <f t="shared" si="60"/>
        <v>0</v>
      </c>
      <c r="D344" s="106"/>
      <c r="E344" s="106"/>
      <c r="F344" s="146">
        <f t="shared" si="61"/>
        <v>0</v>
      </c>
      <c r="G344" s="148"/>
      <c r="H344" s="148"/>
      <c r="I344" s="147"/>
      <c r="J344" s="144">
        <f t="shared" si="62"/>
        <v>0</v>
      </c>
      <c r="K344" s="148"/>
      <c r="L344" s="148"/>
      <c r="M344" s="150"/>
      <c r="N344" s="146">
        <f t="shared" si="63"/>
        <v>0</v>
      </c>
      <c r="O344" s="148"/>
      <c r="P344" s="150"/>
      <c r="Q344" s="148"/>
      <c r="R344" s="146">
        <f t="shared" si="64"/>
        <v>0</v>
      </c>
      <c r="S344" s="150"/>
      <c r="T344" s="148"/>
      <c r="U344" s="148"/>
      <c r="V344" s="146">
        <f t="shared" si="65"/>
        <v>0</v>
      </c>
      <c r="W344" s="148"/>
      <c r="X344" s="148"/>
      <c r="Y344" s="150"/>
      <c r="Z344" s="146">
        <f t="shared" si="66"/>
        <v>0</v>
      </c>
      <c r="AA344" s="148"/>
      <c r="AB344" s="150"/>
      <c r="AC344" s="148"/>
      <c r="AD344" s="146">
        <f t="shared" si="67"/>
        <v>0</v>
      </c>
      <c r="AE344" s="148"/>
      <c r="AF344" s="148"/>
      <c r="AG344" s="150"/>
      <c r="AH344" s="150"/>
      <c r="AI344" s="148"/>
      <c r="AJ344" s="148"/>
      <c r="AK344" s="150"/>
      <c r="AL344" s="148"/>
      <c r="AM344" s="148"/>
      <c r="AN344" s="384"/>
      <c r="AO344" s="385"/>
      <c r="AP344" s="385"/>
      <c r="AQ344" s="385"/>
      <c r="AR344" s="385"/>
      <c r="AS344" s="385"/>
      <c r="AT344" s="386"/>
      <c r="AU344" s="384"/>
      <c r="AV344" s="385"/>
      <c r="AW344" s="385"/>
      <c r="AX344" s="385"/>
      <c r="AY344" s="385"/>
      <c r="AZ344" s="385"/>
      <c r="BA344" s="385"/>
      <c r="BB344" s="385"/>
      <c r="BC344" s="385"/>
      <c r="BD344" s="385"/>
      <c r="BE344" s="385"/>
      <c r="BF344" s="386"/>
    </row>
    <row r="345" spans="1:58" x14ac:dyDescent="0.25">
      <c r="A345" s="100">
        <f>'Input Volunteers'!A344</f>
        <v>0</v>
      </c>
      <c r="B345" s="104">
        <f t="shared" si="59"/>
        <v>0</v>
      </c>
      <c r="C345" s="105">
        <f t="shared" si="60"/>
        <v>0</v>
      </c>
      <c r="D345" s="106"/>
      <c r="E345" s="106"/>
      <c r="F345" s="146">
        <f t="shared" si="61"/>
        <v>0</v>
      </c>
      <c r="G345" s="148"/>
      <c r="H345" s="148"/>
      <c r="I345" s="147"/>
      <c r="J345" s="144">
        <f t="shared" si="62"/>
        <v>0</v>
      </c>
      <c r="K345" s="148"/>
      <c r="L345" s="148"/>
      <c r="M345" s="150"/>
      <c r="N345" s="146">
        <f t="shared" si="63"/>
        <v>0</v>
      </c>
      <c r="O345" s="148"/>
      <c r="P345" s="150"/>
      <c r="Q345" s="148"/>
      <c r="R345" s="146">
        <f t="shared" si="64"/>
        <v>0</v>
      </c>
      <c r="S345" s="150"/>
      <c r="T345" s="148"/>
      <c r="U345" s="148"/>
      <c r="V345" s="146">
        <f t="shared" si="65"/>
        <v>0</v>
      </c>
      <c r="W345" s="148"/>
      <c r="X345" s="148"/>
      <c r="Y345" s="150"/>
      <c r="Z345" s="146">
        <f t="shared" si="66"/>
        <v>0</v>
      </c>
      <c r="AA345" s="148"/>
      <c r="AB345" s="150"/>
      <c r="AC345" s="148"/>
      <c r="AD345" s="146">
        <f t="shared" si="67"/>
        <v>0</v>
      </c>
      <c r="AE345" s="148"/>
      <c r="AF345" s="148"/>
      <c r="AG345" s="150"/>
      <c r="AH345" s="150"/>
      <c r="AI345" s="148"/>
      <c r="AJ345" s="148"/>
      <c r="AK345" s="150"/>
      <c r="AL345" s="148"/>
      <c r="AM345" s="148"/>
      <c r="AN345" s="384"/>
      <c r="AO345" s="385"/>
      <c r="AP345" s="385"/>
      <c r="AQ345" s="385"/>
      <c r="AR345" s="385"/>
      <c r="AS345" s="385"/>
      <c r="AT345" s="386"/>
      <c r="AU345" s="384"/>
      <c r="AV345" s="385"/>
      <c r="AW345" s="385"/>
      <c r="AX345" s="385"/>
      <c r="AY345" s="385"/>
      <c r="AZ345" s="385"/>
      <c r="BA345" s="385"/>
      <c r="BB345" s="385"/>
      <c r="BC345" s="385"/>
      <c r="BD345" s="385"/>
      <c r="BE345" s="385"/>
      <c r="BF345" s="386"/>
    </row>
    <row r="346" spans="1:58" x14ac:dyDescent="0.25">
      <c r="A346" s="100">
        <f>'Input Volunteers'!A345</f>
        <v>0</v>
      </c>
      <c r="B346" s="104">
        <f t="shared" si="59"/>
        <v>0</v>
      </c>
      <c r="C346" s="105">
        <f t="shared" si="60"/>
        <v>0</v>
      </c>
      <c r="D346" s="106"/>
      <c r="E346" s="106"/>
      <c r="F346" s="146">
        <f t="shared" si="61"/>
        <v>0</v>
      </c>
      <c r="G346" s="148"/>
      <c r="H346" s="148"/>
      <c r="I346" s="147"/>
      <c r="J346" s="144">
        <f t="shared" si="62"/>
        <v>0</v>
      </c>
      <c r="K346" s="148"/>
      <c r="L346" s="148"/>
      <c r="M346" s="150"/>
      <c r="N346" s="146">
        <f t="shared" si="63"/>
        <v>0</v>
      </c>
      <c r="O346" s="148"/>
      <c r="P346" s="150"/>
      <c r="Q346" s="148"/>
      <c r="R346" s="146">
        <f t="shared" si="64"/>
        <v>0</v>
      </c>
      <c r="S346" s="150"/>
      <c r="T346" s="148"/>
      <c r="U346" s="148"/>
      <c r="V346" s="146">
        <f t="shared" si="65"/>
        <v>0</v>
      </c>
      <c r="W346" s="148"/>
      <c r="X346" s="148"/>
      <c r="Y346" s="150"/>
      <c r="Z346" s="146">
        <f t="shared" si="66"/>
        <v>0</v>
      </c>
      <c r="AA346" s="148"/>
      <c r="AB346" s="150"/>
      <c r="AC346" s="148"/>
      <c r="AD346" s="146">
        <f t="shared" si="67"/>
        <v>0</v>
      </c>
      <c r="AE346" s="148"/>
      <c r="AF346" s="148"/>
      <c r="AG346" s="150"/>
      <c r="AH346" s="150"/>
      <c r="AI346" s="148"/>
      <c r="AJ346" s="148"/>
      <c r="AK346" s="150"/>
      <c r="AL346" s="148"/>
      <c r="AM346" s="148"/>
      <c r="AN346" s="384"/>
      <c r="AO346" s="385"/>
      <c r="AP346" s="385"/>
      <c r="AQ346" s="385"/>
      <c r="AR346" s="385"/>
      <c r="AS346" s="385"/>
      <c r="AT346" s="386"/>
      <c r="AU346" s="384"/>
      <c r="AV346" s="385"/>
      <c r="AW346" s="385"/>
      <c r="AX346" s="385"/>
      <c r="AY346" s="385"/>
      <c r="AZ346" s="385"/>
      <c r="BA346" s="385"/>
      <c r="BB346" s="385"/>
      <c r="BC346" s="385"/>
      <c r="BD346" s="385"/>
      <c r="BE346" s="385"/>
      <c r="BF346" s="386"/>
    </row>
    <row r="347" spans="1:58" x14ac:dyDescent="0.25">
      <c r="A347" s="100">
        <f>'Input Volunteers'!A346</f>
        <v>0</v>
      </c>
      <c r="B347" s="104">
        <f t="shared" si="59"/>
        <v>0</v>
      </c>
      <c r="C347" s="105">
        <f t="shared" si="60"/>
        <v>0</v>
      </c>
      <c r="D347" s="106"/>
      <c r="E347" s="106"/>
      <c r="F347" s="146">
        <f t="shared" si="61"/>
        <v>0</v>
      </c>
      <c r="G347" s="148"/>
      <c r="H347" s="148"/>
      <c r="I347" s="147"/>
      <c r="J347" s="144">
        <f t="shared" si="62"/>
        <v>0</v>
      </c>
      <c r="K347" s="148"/>
      <c r="L347" s="148"/>
      <c r="M347" s="150"/>
      <c r="N347" s="146">
        <f t="shared" si="63"/>
        <v>0</v>
      </c>
      <c r="O347" s="148"/>
      <c r="P347" s="150"/>
      <c r="Q347" s="148"/>
      <c r="R347" s="146">
        <f t="shared" si="64"/>
        <v>0</v>
      </c>
      <c r="S347" s="150"/>
      <c r="T347" s="148"/>
      <c r="U347" s="148"/>
      <c r="V347" s="146">
        <f t="shared" si="65"/>
        <v>0</v>
      </c>
      <c r="W347" s="148"/>
      <c r="X347" s="148"/>
      <c r="Y347" s="150"/>
      <c r="Z347" s="146">
        <f t="shared" si="66"/>
        <v>0</v>
      </c>
      <c r="AA347" s="148"/>
      <c r="AB347" s="150"/>
      <c r="AC347" s="148"/>
      <c r="AD347" s="146">
        <f t="shared" si="67"/>
        <v>0</v>
      </c>
      <c r="AE347" s="148"/>
      <c r="AF347" s="148"/>
      <c r="AG347" s="150"/>
      <c r="AH347" s="150"/>
      <c r="AI347" s="148"/>
      <c r="AJ347" s="148"/>
      <c r="AK347" s="150"/>
      <c r="AL347" s="148"/>
      <c r="AM347" s="148"/>
      <c r="AN347" s="384"/>
      <c r="AO347" s="385"/>
      <c r="AP347" s="385"/>
      <c r="AQ347" s="385"/>
      <c r="AR347" s="385"/>
      <c r="AS347" s="385"/>
      <c r="AT347" s="386"/>
      <c r="AU347" s="384"/>
      <c r="AV347" s="385"/>
      <c r="AW347" s="385"/>
      <c r="AX347" s="385"/>
      <c r="AY347" s="385"/>
      <c r="AZ347" s="385"/>
      <c r="BA347" s="385"/>
      <c r="BB347" s="385"/>
      <c r="BC347" s="385"/>
      <c r="BD347" s="385"/>
      <c r="BE347" s="385"/>
      <c r="BF347" s="386"/>
    </row>
    <row r="348" spans="1:58" x14ac:dyDescent="0.25">
      <c r="A348" s="100">
        <f>'Input Volunteers'!A347</f>
        <v>0</v>
      </c>
      <c r="B348" s="104">
        <f t="shared" si="59"/>
        <v>0</v>
      </c>
      <c r="C348" s="105">
        <f t="shared" si="60"/>
        <v>0</v>
      </c>
      <c r="D348" s="106"/>
      <c r="E348" s="106"/>
      <c r="F348" s="146">
        <f t="shared" si="61"/>
        <v>0</v>
      </c>
      <c r="G348" s="148"/>
      <c r="H348" s="148"/>
      <c r="I348" s="147"/>
      <c r="J348" s="144">
        <f t="shared" si="62"/>
        <v>0</v>
      </c>
      <c r="K348" s="148"/>
      <c r="L348" s="148"/>
      <c r="M348" s="150"/>
      <c r="N348" s="146">
        <f t="shared" si="63"/>
        <v>0</v>
      </c>
      <c r="O348" s="148"/>
      <c r="P348" s="150"/>
      <c r="Q348" s="148"/>
      <c r="R348" s="146">
        <f t="shared" si="64"/>
        <v>0</v>
      </c>
      <c r="S348" s="150"/>
      <c r="T348" s="148"/>
      <c r="U348" s="148"/>
      <c r="V348" s="146">
        <f t="shared" si="65"/>
        <v>0</v>
      </c>
      <c r="W348" s="148"/>
      <c r="X348" s="148"/>
      <c r="Y348" s="150"/>
      <c r="Z348" s="146">
        <f t="shared" si="66"/>
        <v>0</v>
      </c>
      <c r="AA348" s="148"/>
      <c r="AB348" s="150"/>
      <c r="AC348" s="148"/>
      <c r="AD348" s="146">
        <f t="shared" si="67"/>
        <v>0</v>
      </c>
      <c r="AE348" s="148"/>
      <c r="AF348" s="148"/>
      <c r="AG348" s="150"/>
      <c r="AH348" s="150"/>
      <c r="AI348" s="148"/>
      <c r="AJ348" s="148"/>
      <c r="AK348" s="150"/>
      <c r="AL348" s="148"/>
      <c r="AM348" s="148"/>
      <c r="AN348" s="384"/>
      <c r="AO348" s="385"/>
      <c r="AP348" s="385"/>
      <c r="AQ348" s="385"/>
      <c r="AR348" s="385"/>
      <c r="AS348" s="385"/>
      <c r="AT348" s="386"/>
      <c r="AU348" s="384"/>
      <c r="AV348" s="385"/>
      <c r="AW348" s="385"/>
      <c r="AX348" s="385"/>
      <c r="AY348" s="385"/>
      <c r="AZ348" s="385"/>
      <c r="BA348" s="385"/>
      <c r="BB348" s="385"/>
      <c r="BC348" s="385"/>
      <c r="BD348" s="385"/>
      <c r="BE348" s="385"/>
      <c r="BF348" s="386"/>
    </row>
    <row r="349" spans="1:58" x14ac:dyDescent="0.25">
      <c r="A349" s="100">
        <f>'Input Volunteers'!A348</f>
        <v>0</v>
      </c>
      <c r="B349" s="104">
        <f t="shared" si="59"/>
        <v>0</v>
      </c>
      <c r="C349" s="105">
        <f t="shared" si="60"/>
        <v>0</v>
      </c>
      <c r="D349" s="106"/>
      <c r="E349" s="106"/>
      <c r="F349" s="146">
        <f t="shared" si="61"/>
        <v>0</v>
      </c>
      <c r="G349" s="148"/>
      <c r="H349" s="148"/>
      <c r="I349" s="147"/>
      <c r="J349" s="144">
        <f t="shared" si="62"/>
        <v>0</v>
      </c>
      <c r="K349" s="148"/>
      <c r="L349" s="148"/>
      <c r="M349" s="150"/>
      <c r="N349" s="146">
        <f t="shared" si="63"/>
        <v>0</v>
      </c>
      <c r="O349" s="148"/>
      <c r="P349" s="150"/>
      <c r="Q349" s="148"/>
      <c r="R349" s="146">
        <f t="shared" si="64"/>
        <v>0</v>
      </c>
      <c r="S349" s="150"/>
      <c r="T349" s="148"/>
      <c r="U349" s="148"/>
      <c r="V349" s="146">
        <f t="shared" si="65"/>
        <v>0</v>
      </c>
      <c r="W349" s="148"/>
      <c r="X349" s="148"/>
      <c r="Y349" s="150"/>
      <c r="Z349" s="146">
        <f t="shared" si="66"/>
        <v>0</v>
      </c>
      <c r="AA349" s="148"/>
      <c r="AB349" s="150"/>
      <c r="AC349" s="148"/>
      <c r="AD349" s="146">
        <f t="shared" si="67"/>
        <v>0</v>
      </c>
      <c r="AE349" s="148"/>
      <c r="AF349" s="148"/>
      <c r="AG349" s="150"/>
      <c r="AH349" s="150"/>
      <c r="AI349" s="148"/>
      <c r="AJ349" s="148"/>
      <c r="AK349" s="150"/>
      <c r="AL349" s="148"/>
      <c r="AM349" s="148"/>
      <c r="AN349" s="384"/>
      <c r="AO349" s="385"/>
      <c r="AP349" s="385"/>
      <c r="AQ349" s="385"/>
      <c r="AR349" s="385"/>
      <c r="AS349" s="385"/>
      <c r="AT349" s="386"/>
      <c r="AU349" s="384"/>
      <c r="AV349" s="385"/>
      <c r="AW349" s="385"/>
      <c r="AX349" s="385"/>
      <c r="AY349" s="385"/>
      <c r="AZ349" s="385"/>
      <c r="BA349" s="385"/>
      <c r="BB349" s="385"/>
      <c r="BC349" s="385"/>
      <c r="BD349" s="385"/>
      <c r="BE349" s="385"/>
      <c r="BF349" s="386"/>
    </row>
    <row r="350" spans="1:58" x14ac:dyDescent="0.25">
      <c r="A350" s="100">
        <f>'Input Volunteers'!A349</f>
        <v>0</v>
      </c>
      <c r="B350" s="104">
        <f t="shared" si="59"/>
        <v>0</v>
      </c>
      <c r="C350" s="105">
        <f t="shared" si="60"/>
        <v>0</v>
      </c>
      <c r="D350" s="106"/>
      <c r="E350" s="106"/>
      <c r="F350" s="146">
        <f t="shared" si="61"/>
        <v>0</v>
      </c>
      <c r="G350" s="148"/>
      <c r="H350" s="148"/>
      <c r="I350" s="147"/>
      <c r="J350" s="144">
        <f t="shared" si="62"/>
        <v>0</v>
      </c>
      <c r="K350" s="148"/>
      <c r="L350" s="148"/>
      <c r="M350" s="150"/>
      <c r="N350" s="146">
        <f t="shared" si="63"/>
        <v>0</v>
      </c>
      <c r="O350" s="148"/>
      <c r="P350" s="150"/>
      <c r="Q350" s="148"/>
      <c r="R350" s="146">
        <f t="shared" si="64"/>
        <v>0</v>
      </c>
      <c r="S350" s="150"/>
      <c r="T350" s="148"/>
      <c r="U350" s="148"/>
      <c r="V350" s="146">
        <f t="shared" si="65"/>
        <v>0</v>
      </c>
      <c r="W350" s="148"/>
      <c r="X350" s="148"/>
      <c r="Y350" s="150"/>
      <c r="Z350" s="146">
        <f t="shared" si="66"/>
        <v>0</v>
      </c>
      <c r="AA350" s="148"/>
      <c r="AB350" s="150"/>
      <c r="AC350" s="148"/>
      <c r="AD350" s="146">
        <f t="shared" si="67"/>
        <v>0</v>
      </c>
      <c r="AE350" s="148"/>
      <c r="AF350" s="148"/>
      <c r="AG350" s="150"/>
      <c r="AH350" s="150"/>
      <c r="AI350" s="148"/>
      <c r="AJ350" s="148"/>
      <c r="AK350" s="150"/>
      <c r="AL350" s="148"/>
      <c r="AM350" s="148"/>
      <c r="AN350" s="384"/>
      <c r="AO350" s="385"/>
      <c r="AP350" s="385"/>
      <c r="AQ350" s="385"/>
      <c r="AR350" s="385"/>
      <c r="AS350" s="385"/>
      <c r="AT350" s="386"/>
      <c r="AU350" s="384"/>
      <c r="AV350" s="385"/>
      <c r="AW350" s="385"/>
      <c r="AX350" s="385"/>
      <c r="AY350" s="385"/>
      <c r="AZ350" s="385"/>
      <c r="BA350" s="385"/>
      <c r="BB350" s="385"/>
      <c r="BC350" s="385"/>
      <c r="BD350" s="385"/>
      <c r="BE350" s="385"/>
      <c r="BF350" s="386"/>
    </row>
    <row r="351" spans="1:58" x14ac:dyDescent="0.25">
      <c r="A351" s="100">
        <f>'Input Volunteers'!A350</f>
        <v>0</v>
      </c>
      <c r="B351" s="104">
        <f t="shared" si="59"/>
        <v>0</v>
      </c>
      <c r="C351" s="105">
        <f t="shared" si="60"/>
        <v>0</v>
      </c>
      <c r="D351" s="106"/>
      <c r="E351" s="106"/>
      <c r="F351" s="146">
        <f t="shared" si="61"/>
        <v>0</v>
      </c>
      <c r="G351" s="148"/>
      <c r="H351" s="148"/>
      <c r="I351" s="147"/>
      <c r="J351" s="144">
        <f t="shared" si="62"/>
        <v>0</v>
      </c>
      <c r="K351" s="148"/>
      <c r="L351" s="148"/>
      <c r="M351" s="150"/>
      <c r="N351" s="146">
        <f t="shared" si="63"/>
        <v>0</v>
      </c>
      <c r="O351" s="148"/>
      <c r="P351" s="150"/>
      <c r="Q351" s="148"/>
      <c r="R351" s="146">
        <f t="shared" si="64"/>
        <v>0</v>
      </c>
      <c r="S351" s="150"/>
      <c r="T351" s="148"/>
      <c r="U351" s="148"/>
      <c r="V351" s="146">
        <f t="shared" si="65"/>
        <v>0</v>
      </c>
      <c r="W351" s="148"/>
      <c r="X351" s="148"/>
      <c r="Y351" s="150"/>
      <c r="Z351" s="146">
        <f t="shared" si="66"/>
        <v>0</v>
      </c>
      <c r="AA351" s="148"/>
      <c r="AB351" s="150"/>
      <c r="AC351" s="148"/>
      <c r="AD351" s="146">
        <f t="shared" si="67"/>
        <v>0</v>
      </c>
      <c r="AE351" s="148"/>
      <c r="AF351" s="148"/>
      <c r="AG351" s="150"/>
      <c r="AH351" s="150"/>
      <c r="AI351" s="148"/>
      <c r="AJ351" s="148"/>
      <c r="AK351" s="150"/>
      <c r="AL351" s="148"/>
      <c r="AM351" s="148"/>
      <c r="AN351" s="384"/>
      <c r="AO351" s="385"/>
      <c r="AP351" s="385"/>
      <c r="AQ351" s="385"/>
      <c r="AR351" s="385"/>
      <c r="AS351" s="385"/>
      <c r="AT351" s="386"/>
      <c r="AU351" s="384"/>
      <c r="AV351" s="385"/>
      <c r="AW351" s="385"/>
      <c r="AX351" s="385"/>
      <c r="AY351" s="385"/>
      <c r="AZ351" s="385"/>
      <c r="BA351" s="385"/>
      <c r="BB351" s="385"/>
      <c r="BC351" s="385"/>
      <c r="BD351" s="385"/>
      <c r="BE351" s="385"/>
      <c r="BF351" s="386"/>
    </row>
    <row r="352" spans="1:58" x14ac:dyDescent="0.25">
      <c r="A352" s="100">
        <f>'Input Volunteers'!A351</f>
        <v>0</v>
      </c>
      <c r="B352" s="104">
        <f t="shared" si="59"/>
        <v>0</v>
      </c>
      <c r="C352" s="105">
        <f t="shared" si="60"/>
        <v>0</v>
      </c>
      <c r="D352" s="106"/>
      <c r="E352" s="106"/>
      <c r="F352" s="146">
        <f t="shared" si="61"/>
        <v>0</v>
      </c>
      <c r="G352" s="148"/>
      <c r="H352" s="148"/>
      <c r="I352" s="147"/>
      <c r="J352" s="144">
        <f t="shared" si="62"/>
        <v>0</v>
      </c>
      <c r="K352" s="148"/>
      <c r="L352" s="148"/>
      <c r="M352" s="150"/>
      <c r="N352" s="146">
        <f t="shared" si="63"/>
        <v>0</v>
      </c>
      <c r="O352" s="148"/>
      <c r="P352" s="150"/>
      <c r="Q352" s="148"/>
      <c r="R352" s="146">
        <f t="shared" si="64"/>
        <v>0</v>
      </c>
      <c r="S352" s="150"/>
      <c r="T352" s="148"/>
      <c r="U352" s="148"/>
      <c r="V352" s="146">
        <f t="shared" si="65"/>
        <v>0</v>
      </c>
      <c r="W352" s="148"/>
      <c r="X352" s="148"/>
      <c r="Y352" s="150"/>
      <c r="Z352" s="146">
        <f t="shared" si="66"/>
        <v>0</v>
      </c>
      <c r="AA352" s="148"/>
      <c r="AB352" s="150"/>
      <c r="AC352" s="148"/>
      <c r="AD352" s="146">
        <f t="shared" si="67"/>
        <v>0</v>
      </c>
      <c r="AE352" s="148"/>
      <c r="AF352" s="148"/>
      <c r="AG352" s="150"/>
      <c r="AH352" s="150"/>
      <c r="AI352" s="148"/>
      <c r="AJ352" s="148"/>
      <c r="AK352" s="150"/>
      <c r="AL352" s="148"/>
      <c r="AM352" s="148"/>
      <c r="AN352" s="384"/>
      <c r="AO352" s="385"/>
      <c r="AP352" s="385"/>
      <c r="AQ352" s="385"/>
      <c r="AR352" s="385"/>
      <c r="AS352" s="385"/>
      <c r="AT352" s="386"/>
      <c r="AU352" s="384"/>
      <c r="AV352" s="385"/>
      <c r="AW352" s="385"/>
      <c r="AX352" s="385"/>
      <c r="AY352" s="385"/>
      <c r="AZ352" s="385"/>
      <c r="BA352" s="385"/>
      <c r="BB352" s="385"/>
      <c r="BC352" s="385"/>
      <c r="BD352" s="385"/>
      <c r="BE352" s="385"/>
      <c r="BF352" s="386"/>
    </row>
    <row r="353" spans="1:58" x14ac:dyDescent="0.25">
      <c r="A353" s="100">
        <f>'Input Volunteers'!A352</f>
        <v>0</v>
      </c>
      <c r="B353" s="104">
        <f t="shared" si="59"/>
        <v>0</v>
      </c>
      <c r="C353" s="105">
        <f t="shared" si="60"/>
        <v>0</v>
      </c>
      <c r="D353" s="106"/>
      <c r="E353" s="106"/>
      <c r="F353" s="146">
        <f t="shared" si="61"/>
        <v>0</v>
      </c>
      <c r="G353" s="148"/>
      <c r="H353" s="148"/>
      <c r="I353" s="147"/>
      <c r="J353" s="144">
        <f t="shared" si="62"/>
        <v>0</v>
      </c>
      <c r="K353" s="148"/>
      <c r="L353" s="148"/>
      <c r="M353" s="150"/>
      <c r="N353" s="146">
        <f t="shared" si="63"/>
        <v>0</v>
      </c>
      <c r="O353" s="148"/>
      <c r="P353" s="150"/>
      <c r="Q353" s="148"/>
      <c r="R353" s="146">
        <f t="shared" si="64"/>
        <v>0</v>
      </c>
      <c r="S353" s="150"/>
      <c r="T353" s="148"/>
      <c r="U353" s="148"/>
      <c r="V353" s="146">
        <f t="shared" si="65"/>
        <v>0</v>
      </c>
      <c r="W353" s="148"/>
      <c r="X353" s="148"/>
      <c r="Y353" s="150"/>
      <c r="Z353" s="146">
        <f t="shared" si="66"/>
        <v>0</v>
      </c>
      <c r="AA353" s="148"/>
      <c r="AB353" s="150"/>
      <c r="AC353" s="148"/>
      <c r="AD353" s="146">
        <f t="shared" si="67"/>
        <v>0</v>
      </c>
      <c r="AE353" s="148"/>
      <c r="AF353" s="148"/>
      <c r="AG353" s="150"/>
      <c r="AH353" s="150"/>
      <c r="AI353" s="148"/>
      <c r="AJ353" s="148"/>
      <c r="AK353" s="150"/>
      <c r="AL353" s="148"/>
      <c r="AM353" s="148"/>
      <c r="AN353" s="384"/>
      <c r="AO353" s="385"/>
      <c r="AP353" s="385"/>
      <c r="AQ353" s="385"/>
      <c r="AR353" s="385"/>
      <c r="AS353" s="385"/>
      <c r="AT353" s="386"/>
      <c r="AU353" s="384"/>
      <c r="AV353" s="385"/>
      <c r="AW353" s="385"/>
      <c r="AX353" s="385"/>
      <c r="AY353" s="385"/>
      <c r="AZ353" s="385"/>
      <c r="BA353" s="385"/>
      <c r="BB353" s="385"/>
      <c r="BC353" s="385"/>
      <c r="BD353" s="385"/>
      <c r="BE353" s="385"/>
      <c r="BF353" s="386"/>
    </row>
    <row r="354" spans="1:58" x14ac:dyDescent="0.25">
      <c r="A354" s="100">
        <f>'Input Volunteers'!A353</f>
        <v>0</v>
      </c>
      <c r="B354" s="104">
        <f t="shared" si="59"/>
        <v>0</v>
      </c>
      <c r="C354" s="105">
        <f t="shared" si="60"/>
        <v>0</v>
      </c>
      <c r="D354" s="106"/>
      <c r="E354" s="106"/>
      <c r="F354" s="146">
        <f t="shared" si="61"/>
        <v>0</v>
      </c>
      <c r="G354" s="148"/>
      <c r="H354" s="148"/>
      <c r="I354" s="147"/>
      <c r="J354" s="144">
        <f t="shared" si="62"/>
        <v>0</v>
      </c>
      <c r="K354" s="148"/>
      <c r="L354" s="148"/>
      <c r="M354" s="150"/>
      <c r="N354" s="146">
        <f t="shared" si="63"/>
        <v>0</v>
      </c>
      <c r="O354" s="148"/>
      <c r="P354" s="150"/>
      <c r="Q354" s="148"/>
      <c r="R354" s="146">
        <f t="shared" si="64"/>
        <v>0</v>
      </c>
      <c r="S354" s="150"/>
      <c r="T354" s="148"/>
      <c r="U354" s="148"/>
      <c r="V354" s="146">
        <f t="shared" si="65"/>
        <v>0</v>
      </c>
      <c r="W354" s="148"/>
      <c r="X354" s="148"/>
      <c r="Y354" s="150"/>
      <c r="Z354" s="146">
        <f t="shared" si="66"/>
        <v>0</v>
      </c>
      <c r="AA354" s="148"/>
      <c r="AB354" s="150"/>
      <c r="AC354" s="148"/>
      <c r="AD354" s="146">
        <f t="shared" si="67"/>
        <v>0</v>
      </c>
      <c r="AE354" s="148"/>
      <c r="AF354" s="148"/>
      <c r="AG354" s="150"/>
      <c r="AH354" s="150"/>
      <c r="AI354" s="148"/>
      <c r="AJ354" s="148"/>
      <c r="AK354" s="150"/>
      <c r="AL354" s="148"/>
      <c r="AM354" s="148"/>
      <c r="AN354" s="384"/>
      <c r="AO354" s="385"/>
      <c r="AP354" s="385"/>
      <c r="AQ354" s="385"/>
      <c r="AR354" s="385"/>
      <c r="AS354" s="385"/>
      <c r="AT354" s="386"/>
      <c r="AU354" s="384"/>
      <c r="AV354" s="385"/>
      <c r="AW354" s="385"/>
      <c r="AX354" s="385"/>
      <c r="AY354" s="385"/>
      <c r="AZ354" s="385"/>
      <c r="BA354" s="385"/>
      <c r="BB354" s="385"/>
      <c r="BC354" s="385"/>
      <c r="BD354" s="385"/>
      <c r="BE354" s="385"/>
      <c r="BF354" s="386"/>
    </row>
    <row r="355" spans="1:58" x14ac:dyDescent="0.25">
      <c r="A355" s="100">
        <f>'Input Volunteers'!A354</f>
        <v>0</v>
      </c>
      <c r="B355" s="104">
        <f t="shared" si="59"/>
        <v>0</v>
      </c>
      <c r="C355" s="105">
        <f t="shared" si="60"/>
        <v>0</v>
      </c>
      <c r="D355" s="106"/>
      <c r="E355" s="106"/>
      <c r="F355" s="146">
        <f t="shared" si="61"/>
        <v>0</v>
      </c>
      <c r="G355" s="148"/>
      <c r="H355" s="148"/>
      <c r="I355" s="147"/>
      <c r="J355" s="144">
        <f t="shared" si="62"/>
        <v>0</v>
      </c>
      <c r="K355" s="148"/>
      <c r="L355" s="148"/>
      <c r="M355" s="150"/>
      <c r="N355" s="146">
        <f t="shared" si="63"/>
        <v>0</v>
      </c>
      <c r="O355" s="148"/>
      <c r="P355" s="150"/>
      <c r="Q355" s="148"/>
      <c r="R355" s="146">
        <f t="shared" si="64"/>
        <v>0</v>
      </c>
      <c r="S355" s="150"/>
      <c r="T355" s="148"/>
      <c r="U355" s="148"/>
      <c r="V355" s="146">
        <f t="shared" si="65"/>
        <v>0</v>
      </c>
      <c r="W355" s="148"/>
      <c r="X355" s="148"/>
      <c r="Y355" s="150"/>
      <c r="Z355" s="146">
        <f t="shared" si="66"/>
        <v>0</v>
      </c>
      <c r="AA355" s="148"/>
      <c r="AB355" s="150"/>
      <c r="AC355" s="148"/>
      <c r="AD355" s="146">
        <f t="shared" si="67"/>
        <v>0</v>
      </c>
      <c r="AE355" s="148"/>
      <c r="AF355" s="148"/>
      <c r="AG355" s="150"/>
      <c r="AH355" s="150"/>
      <c r="AI355" s="148"/>
      <c r="AJ355" s="148"/>
      <c r="AK355" s="150"/>
      <c r="AL355" s="148"/>
      <c r="AM355" s="148"/>
      <c r="AN355" s="384"/>
      <c r="AO355" s="385"/>
      <c r="AP355" s="385"/>
      <c r="AQ355" s="385"/>
      <c r="AR355" s="385"/>
      <c r="AS355" s="385"/>
      <c r="AT355" s="386"/>
      <c r="AU355" s="384"/>
      <c r="AV355" s="385"/>
      <c r="AW355" s="385"/>
      <c r="AX355" s="385"/>
      <c r="AY355" s="385"/>
      <c r="AZ355" s="385"/>
      <c r="BA355" s="385"/>
      <c r="BB355" s="385"/>
      <c r="BC355" s="385"/>
      <c r="BD355" s="385"/>
      <c r="BE355" s="385"/>
      <c r="BF355" s="386"/>
    </row>
    <row r="356" spans="1:58" x14ac:dyDescent="0.25">
      <c r="A356" s="100">
        <f>'Input Volunteers'!A355</f>
        <v>0</v>
      </c>
      <c r="B356" s="104">
        <f t="shared" si="59"/>
        <v>0</v>
      </c>
      <c r="C356" s="105">
        <f t="shared" si="60"/>
        <v>0</v>
      </c>
      <c r="D356" s="106"/>
      <c r="E356" s="106"/>
      <c r="F356" s="146">
        <f t="shared" si="61"/>
        <v>0</v>
      </c>
      <c r="G356" s="148"/>
      <c r="H356" s="148"/>
      <c r="I356" s="147"/>
      <c r="J356" s="144">
        <f t="shared" si="62"/>
        <v>0</v>
      </c>
      <c r="K356" s="148"/>
      <c r="L356" s="148"/>
      <c r="M356" s="150"/>
      <c r="N356" s="146">
        <f t="shared" si="63"/>
        <v>0</v>
      </c>
      <c r="O356" s="148"/>
      <c r="P356" s="150"/>
      <c r="Q356" s="148"/>
      <c r="R356" s="146">
        <f t="shared" si="64"/>
        <v>0</v>
      </c>
      <c r="S356" s="150"/>
      <c r="T356" s="148"/>
      <c r="U356" s="148"/>
      <c r="V356" s="146">
        <f t="shared" si="65"/>
        <v>0</v>
      </c>
      <c r="W356" s="148"/>
      <c r="X356" s="148"/>
      <c r="Y356" s="150"/>
      <c r="Z356" s="146">
        <f t="shared" si="66"/>
        <v>0</v>
      </c>
      <c r="AA356" s="148"/>
      <c r="AB356" s="150"/>
      <c r="AC356" s="148"/>
      <c r="AD356" s="146">
        <f t="shared" si="67"/>
        <v>0</v>
      </c>
      <c r="AE356" s="148"/>
      <c r="AF356" s="148"/>
      <c r="AG356" s="150"/>
      <c r="AH356" s="150"/>
      <c r="AI356" s="148"/>
      <c r="AJ356" s="148"/>
      <c r="AK356" s="150"/>
      <c r="AL356" s="148"/>
      <c r="AM356" s="148"/>
      <c r="AN356" s="384"/>
      <c r="AO356" s="385"/>
      <c r="AP356" s="385"/>
      <c r="AQ356" s="385"/>
      <c r="AR356" s="385"/>
      <c r="AS356" s="385"/>
      <c r="AT356" s="386"/>
      <c r="AU356" s="384"/>
      <c r="AV356" s="385"/>
      <c r="AW356" s="385"/>
      <c r="AX356" s="385"/>
      <c r="AY356" s="385"/>
      <c r="AZ356" s="385"/>
      <c r="BA356" s="385"/>
      <c r="BB356" s="385"/>
      <c r="BC356" s="385"/>
      <c r="BD356" s="385"/>
      <c r="BE356" s="385"/>
      <c r="BF356" s="386"/>
    </row>
    <row r="357" spans="1:58" x14ac:dyDescent="0.25">
      <c r="A357" s="100">
        <f>'Input Volunteers'!A356</f>
        <v>0</v>
      </c>
      <c r="B357" s="104">
        <f t="shared" si="59"/>
        <v>0</v>
      </c>
      <c r="C357" s="105">
        <f t="shared" si="60"/>
        <v>0</v>
      </c>
      <c r="D357" s="106"/>
      <c r="E357" s="106"/>
      <c r="F357" s="146">
        <f t="shared" si="61"/>
        <v>0</v>
      </c>
      <c r="G357" s="148"/>
      <c r="H357" s="148"/>
      <c r="I357" s="147"/>
      <c r="J357" s="144">
        <f t="shared" si="62"/>
        <v>0</v>
      </c>
      <c r="K357" s="148"/>
      <c r="L357" s="148"/>
      <c r="M357" s="150"/>
      <c r="N357" s="146">
        <f t="shared" si="63"/>
        <v>0</v>
      </c>
      <c r="O357" s="148"/>
      <c r="P357" s="150"/>
      <c r="Q357" s="148"/>
      <c r="R357" s="146">
        <f t="shared" si="64"/>
        <v>0</v>
      </c>
      <c r="S357" s="150"/>
      <c r="T357" s="148"/>
      <c r="U357" s="148"/>
      <c r="V357" s="146">
        <f t="shared" si="65"/>
        <v>0</v>
      </c>
      <c r="W357" s="148"/>
      <c r="X357" s="148"/>
      <c r="Y357" s="150"/>
      <c r="Z357" s="146">
        <f t="shared" si="66"/>
        <v>0</v>
      </c>
      <c r="AA357" s="148"/>
      <c r="AB357" s="150"/>
      <c r="AC357" s="148"/>
      <c r="AD357" s="146">
        <f t="shared" si="67"/>
        <v>0</v>
      </c>
      <c r="AE357" s="148"/>
      <c r="AF357" s="148"/>
      <c r="AG357" s="150"/>
      <c r="AH357" s="150"/>
      <c r="AI357" s="148"/>
      <c r="AJ357" s="148"/>
      <c r="AK357" s="150"/>
      <c r="AL357" s="148"/>
      <c r="AM357" s="148"/>
      <c r="AN357" s="384"/>
      <c r="AO357" s="385"/>
      <c r="AP357" s="385"/>
      <c r="AQ357" s="385"/>
      <c r="AR357" s="385"/>
      <c r="AS357" s="385"/>
      <c r="AT357" s="386"/>
      <c r="AU357" s="384"/>
      <c r="AV357" s="385"/>
      <c r="AW357" s="385"/>
      <c r="AX357" s="385"/>
      <c r="AY357" s="385"/>
      <c r="AZ357" s="385"/>
      <c r="BA357" s="385"/>
      <c r="BB357" s="385"/>
      <c r="BC357" s="385"/>
      <c r="BD357" s="385"/>
      <c r="BE357" s="385"/>
      <c r="BF357" s="386"/>
    </row>
    <row r="358" spans="1:58" x14ac:dyDescent="0.25">
      <c r="A358" s="100">
        <f>'Input Volunteers'!A357</f>
        <v>0</v>
      </c>
      <c r="B358" s="104">
        <f t="shared" si="59"/>
        <v>0</v>
      </c>
      <c r="C358" s="105">
        <f t="shared" si="60"/>
        <v>0</v>
      </c>
      <c r="D358" s="106"/>
      <c r="E358" s="106"/>
      <c r="F358" s="146">
        <f t="shared" si="61"/>
        <v>0</v>
      </c>
      <c r="G358" s="148"/>
      <c r="H358" s="148"/>
      <c r="I358" s="147"/>
      <c r="J358" s="144">
        <f t="shared" si="62"/>
        <v>0</v>
      </c>
      <c r="K358" s="148"/>
      <c r="L358" s="148"/>
      <c r="M358" s="150"/>
      <c r="N358" s="146">
        <f t="shared" si="63"/>
        <v>0</v>
      </c>
      <c r="O358" s="148"/>
      <c r="P358" s="150"/>
      <c r="Q358" s="148"/>
      <c r="R358" s="146">
        <f t="shared" si="64"/>
        <v>0</v>
      </c>
      <c r="S358" s="150"/>
      <c r="T358" s="148"/>
      <c r="U358" s="148"/>
      <c r="V358" s="146">
        <f t="shared" si="65"/>
        <v>0</v>
      </c>
      <c r="W358" s="148"/>
      <c r="X358" s="148"/>
      <c r="Y358" s="150"/>
      <c r="Z358" s="146">
        <f t="shared" si="66"/>
        <v>0</v>
      </c>
      <c r="AA358" s="148"/>
      <c r="AB358" s="150"/>
      <c r="AC358" s="148"/>
      <c r="AD358" s="146">
        <f t="shared" si="67"/>
        <v>0</v>
      </c>
      <c r="AE358" s="148"/>
      <c r="AF358" s="148"/>
      <c r="AG358" s="150"/>
      <c r="AH358" s="150"/>
      <c r="AI358" s="148"/>
      <c r="AJ358" s="148"/>
      <c r="AK358" s="150"/>
      <c r="AL358" s="148"/>
      <c r="AM358" s="148"/>
      <c r="AN358" s="384"/>
      <c r="AO358" s="385"/>
      <c r="AP358" s="385"/>
      <c r="AQ358" s="385"/>
      <c r="AR358" s="385"/>
      <c r="AS358" s="385"/>
      <c r="AT358" s="386"/>
      <c r="AU358" s="384"/>
      <c r="AV358" s="385"/>
      <c r="AW358" s="385"/>
      <c r="AX358" s="385"/>
      <c r="AY358" s="385"/>
      <c r="AZ358" s="385"/>
      <c r="BA358" s="385"/>
      <c r="BB358" s="385"/>
      <c r="BC358" s="385"/>
      <c r="BD358" s="385"/>
      <c r="BE358" s="385"/>
      <c r="BF358" s="386"/>
    </row>
    <row r="359" spans="1:58" x14ac:dyDescent="0.25">
      <c r="A359" s="100">
        <f>'Input Volunteers'!A358</f>
        <v>0</v>
      </c>
      <c r="B359" s="104">
        <f t="shared" si="59"/>
        <v>0</v>
      </c>
      <c r="C359" s="105">
        <f t="shared" si="60"/>
        <v>0</v>
      </c>
      <c r="D359" s="106"/>
      <c r="E359" s="106"/>
      <c r="F359" s="146">
        <f t="shared" si="61"/>
        <v>0</v>
      </c>
      <c r="G359" s="148"/>
      <c r="H359" s="148"/>
      <c r="I359" s="147"/>
      <c r="J359" s="144">
        <f t="shared" si="62"/>
        <v>0</v>
      </c>
      <c r="K359" s="148"/>
      <c r="L359" s="148"/>
      <c r="M359" s="150"/>
      <c r="N359" s="146">
        <f t="shared" si="63"/>
        <v>0</v>
      </c>
      <c r="O359" s="148"/>
      <c r="P359" s="150"/>
      <c r="Q359" s="148"/>
      <c r="R359" s="146">
        <f t="shared" si="64"/>
        <v>0</v>
      </c>
      <c r="S359" s="150"/>
      <c r="T359" s="148"/>
      <c r="U359" s="148"/>
      <c r="V359" s="146">
        <f t="shared" si="65"/>
        <v>0</v>
      </c>
      <c r="W359" s="148"/>
      <c r="X359" s="148"/>
      <c r="Y359" s="150"/>
      <c r="Z359" s="146">
        <f t="shared" si="66"/>
        <v>0</v>
      </c>
      <c r="AA359" s="148"/>
      <c r="AB359" s="150"/>
      <c r="AC359" s="148"/>
      <c r="AD359" s="146">
        <f t="shared" si="67"/>
        <v>0</v>
      </c>
      <c r="AE359" s="148"/>
      <c r="AF359" s="148"/>
      <c r="AG359" s="150"/>
      <c r="AH359" s="150"/>
      <c r="AI359" s="148"/>
      <c r="AJ359" s="148"/>
      <c r="AK359" s="150"/>
      <c r="AL359" s="148"/>
      <c r="AM359" s="148"/>
      <c r="AN359" s="384"/>
      <c r="AO359" s="385"/>
      <c r="AP359" s="385"/>
      <c r="AQ359" s="385"/>
      <c r="AR359" s="385"/>
      <c r="AS359" s="385"/>
      <c r="AT359" s="386"/>
      <c r="AU359" s="384"/>
      <c r="AV359" s="385"/>
      <c r="AW359" s="385"/>
      <c r="AX359" s="385"/>
      <c r="AY359" s="385"/>
      <c r="AZ359" s="385"/>
      <c r="BA359" s="385"/>
      <c r="BB359" s="385"/>
      <c r="BC359" s="385"/>
      <c r="BD359" s="385"/>
      <c r="BE359" s="385"/>
      <c r="BF359" s="386"/>
    </row>
    <row r="360" spans="1:58" x14ac:dyDescent="0.25">
      <c r="A360" s="100">
        <f>'Input Volunteers'!A359</f>
        <v>0</v>
      </c>
      <c r="B360" s="104">
        <f t="shared" si="59"/>
        <v>0</v>
      </c>
      <c r="C360" s="105">
        <f t="shared" si="60"/>
        <v>0</v>
      </c>
      <c r="D360" s="106"/>
      <c r="E360" s="106"/>
      <c r="F360" s="146">
        <f t="shared" si="61"/>
        <v>0</v>
      </c>
      <c r="G360" s="148"/>
      <c r="H360" s="148"/>
      <c r="I360" s="147"/>
      <c r="J360" s="144">
        <f t="shared" si="62"/>
        <v>0</v>
      </c>
      <c r="K360" s="148"/>
      <c r="L360" s="148"/>
      <c r="M360" s="150"/>
      <c r="N360" s="146">
        <f t="shared" si="63"/>
        <v>0</v>
      </c>
      <c r="O360" s="148"/>
      <c r="P360" s="150"/>
      <c r="Q360" s="148"/>
      <c r="R360" s="146">
        <f t="shared" si="64"/>
        <v>0</v>
      </c>
      <c r="S360" s="150"/>
      <c r="T360" s="148"/>
      <c r="U360" s="148"/>
      <c r="V360" s="146">
        <f t="shared" si="65"/>
        <v>0</v>
      </c>
      <c r="W360" s="148"/>
      <c r="X360" s="148"/>
      <c r="Y360" s="150"/>
      <c r="Z360" s="146">
        <f t="shared" si="66"/>
        <v>0</v>
      </c>
      <c r="AA360" s="148"/>
      <c r="AB360" s="150"/>
      <c r="AC360" s="148"/>
      <c r="AD360" s="146">
        <f t="shared" si="67"/>
        <v>0</v>
      </c>
      <c r="AE360" s="148"/>
      <c r="AF360" s="148"/>
      <c r="AG360" s="150"/>
      <c r="AH360" s="150"/>
      <c r="AI360" s="148"/>
      <c r="AJ360" s="148"/>
      <c r="AK360" s="150"/>
      <c r="AL360" s="148"/>
      <c r="AM360" s="148"/>
      <c r="AN360" s="384"/>
      <c r="AO360" s="385"/>
      <c r="AP360" s="385"/>
      <c r="AQ360" s="385"/>
      <c r="AR360" s="385"/>
      <c r="AS360" s="385"/>
      <c r="AT360" s="386"/>
      <c r="AU360" s="384"/>
      <c r="AV360" s="385"/>
      <c r="AW360" s="385"/>
      <c r="AX360" s="385"/>
      <c r="AY360" s="385"/>
      <c r="AZ360" s="385"/>
      <c r="BA360" s="385"/>
      <c r="BB360" s="385"/>
      <c r="BC360" s="385"/>
      <c r="BD360" s="385"/>
      <c r="BE360" s="385"/>
      <c r="BF360" s="386"/>
    </row>
    <row r="361" spans="1:58" x14ac:dyDescent="0.25">
      <c r="A361" s="100">
        <f>'Input Volunteers'!A360</f>
        <v>0</v>
      </c>
      <c r="B361" s="104">
        <f t="shared" si="59"/>
        <v>0</v>
      </c>
      <c r="C361" s="105">
        <f t="shared" si="60"/>
        <v>0</v>
      </c>
      <c r="D361" s="106"/>
      <c r="E361" s="106"/>
      <c r="F361" s="146">
        <f t="shared" si="61"/>
        <v>0</v>
      </c>
      <c r="G361" s="148"/>
      <c r="H361" s="148"/>
      <c r="I361" s="147"/>
      <c r="J361" s="144">
        <f t="shared" si="62"/>
        <v>0</v>
      </c>
      <c r="K361" s="148"/>
      <c r="L361" s="148"/>
      <c r="M361" s="150"/>
      <c r="N361" s="146">
        <f t="shared" si="63"/>
        <v>0</v>
      </c>
      <c r="O361" s="148"/>
      <c r="P361" s="150"/>
      <c r="Q361" s="148"/>
      <c r="R361" s="146">
        <f t="shared" si="64"/>
        <v>0</v>
      </c>
      <c r="S361" s="150"/>
      <c r="T361" s="148"/>
      <c r="U361" s="148"/>
      <c r="V361" s="146">
        <f t="shared" si="65"/>
        <v>0</v>
      </c>
      <c r="W361" s="148"/>
      <c r="X361" s="148"/>
      <c r="Y361" s="150"/>
      <c r="Z361" s="146">
        <f t="shared" si="66"/>
        <v>0</v>
      </c>
      <c r="AA361" s="148"/>
      <c r="AB361" s="150"/>
      <c r="AC361" s="148"/>
      <c r="AD361" s="146">
        <f t="shared" si="67"/>
        <v>0</v>
      </c>
      <c r="AE361" s="148"/>
      <c r="AF361" s="148"/>
      <c r="AG361" s="150"/>
      <c r="AH361" s="150"/>
      <c r="AI361" s="148"/>
      <c r="AJ361" s="148"/>
      <c r="AK361" s="150"/>
      <c r="AL361" s="148"/>
      <c r="AM361" s="148"/>
      <c r="AN361" s="384"/>
      <c r="AO361" s="385"/>
      <c r="AP361" s="385"/>
      <c r="AQ361" s="385"/>
      <c r="AR361" s="385"/>
      <c r="AS361" s="385"/>
      <c r="AT361" s="386"/>
      <c r="AU361" s="384"/>
      <c r="AV361" s="385"/>
      <c r="AW361" s="385"/>
      <c r="AX361" s="385"/>
      <c r="AY361" s="385"/>
      <c r="AZ361" s="385"/>
      <c r="BA361" s="385"/>
      <c r="BB361" s="385"/>
      <c r="BC361" s="385"/>
      <c r="BD361" s="385"/>
      <c r="BE361" s="385"/>
      <c r="BF361" s="386"/>
    </row>
    <row r="362" spans="1:58" x14ac:dyDescent="0.25">
      <c r="A362" s="100">
        <f>'Input Volunteers'!A361</f>
        <v>0</v>
      </c>
      <c r="B362" s="104">
        <f t="shared" si="59"/>
        <v>0</v>
      </c>
      <c r="C362" s="105">
        <f t="shared" si="60"/>
        <v>0</v>
      </c>
      <c r="D362" s="106"/>
      <c r="E362" s="106"/>
      <c r="F362" s="146">
        <f t="shared" si="61"/>
        <v>0</v>
      </c>
      <c r="G362" s="148"/>
      <c r="H362" s="148"/>
      <c r="I362" s="147"/>
      <c r="J362" s="144">
        <f t="shared" si="62"/>
        <v>0</v>
      </c>
      <c r="K362" s="148"/>
      <c r="L362" s="148"/>
      <c r="M362" s="150"/>
      <c r="N362" s="146">
        <f t="shared" si="63"/>
        <v>0</v>
      </c>
      <c r="O362" s="148"/>
      <c r="P362" s="150"/>
      <c r="Q362" s="148"/>
      <c r="R362" s="146">
        <f t="shared" si="64"/>
        <v>0</v>
      </c>
      <c r="S362" s="150"/>
      <c r="T362" s="148"/>
      <c r="U362" s="148"/>
      <c r="V362" s="146">
        <f t="shared" si="65"/>
        <v>0</v>
      </c>
      <c r="W362" s="148"/>
      <c r="X362" s="148"/>
      <c r="Y362" s="150"/>
      <c r="Z362" s="146">
        <f t="shared" si="66"/>
        <v>0</v>
      </c>
      <c r="AA362" s="148"/>
      <c r="AB362" s="150"/>
      <c r="AC362" s="148"/>
      <c r="AD362" s="146">
        <f t="shared" si="67"/>
        <v>0</v>
      </c>
      <c r="AE362" s="148"/>
      <c r="AF362" s="148"/>
      <c r="AG362" s="150"/>
      <c r="AH362" s="150"/>
      <c r="AI362" s="148"/>
      <c r="AJ362" s="148"/>
      <c r="AK362" s="150"/>
      <c r="AL362" s="148"/>
      <c r="AM362" s="148"/>
      <c r="AN362" s="384"/>
      <c r="AO362" s="385"/>
      <c r="AP362" s="385"/>
      <c r="AQ362" s="385"/>
      <c r="AR362" s="385"/>
      <c r="AS362" s="385"/>
      <c r="AT362" s="386"/>
      <c r="AU362" s="384"/>
      <c r="AV362" s="385"/>
      <c r="AW362" s="385"/>
      <c r="AX362" s="385"/>
      <c r="AY362" s="385"/>
      <c r="AZ362" s="385"/>
      <c r="BA362" s="385"/>
      <c r="BB362" s="385"/>
      <c r="BC362" s="385"/>
      <c r="BD362" s="385"/>
      <c r="BE362" s="385"/>
      <c r="BF362" s="386"/>
    </row>
    <row r="363" spans="1:58" x14ac:dyDescent="0.25">
      <c r="A363" s="100">
        <f>'Input Volunteers'!A362</f>
        <v>0</v>
      </c>
      <c r="B363" s="104">
        <f t="shared" si="59"/>
        <v>0</v>
      </c>
      <c r="C363" s="105">
        <f t="shared" si="60"/>
        <v>0</v>
      </c>
      <c r="D363" s="106"/>
      <c r="E363" s="106"/>
      <c r="F363" s="146">
        <f t="shared" si="61"/>
        <v>0</v>
      </c>
      <c r="G363" s="148"/>
      <c r="H363" s="148"/>
      <c r="I363" s="147"/>
      <c r="J363" s="144">
        <f t="shared" si="62"/>
        <v>0</v>
      </c>
      <c r="K363" s="148"/>
      <c r="L363" s="148"/>
      <c r="M363" s="150"/>
      <c r="N363" s="146">
        <f t="shared" si="63"/>
        <v>0</v>
      </c>
      <c r="O363" s="148"/>
      <c r="P363" s="150"/>
      <c r="Q363" s="148"/>
      <c r="R363" s="146">
        <f t="shared" si="64"/>
        <v>0</v>
      </c>
      <c r="S363" s="150"/>
      <c r="T363" s="148"/>
      <c r="U363" s="148"/>
      <c r="V363" s="146">
        <f t="shared" si="65"/>
        <v>0</v>
      </c>
      <c r="W363" s="148"/>
      <c r="X363" s="148"/>
      <c r="Y363" s="150"/>
      <c r="Z363" s="146">
        <f t="shared" si="66"/>
        <v>0</v>
      </c>
      <c r="AA363" s="148"/>
      <c r="AB363" s="150"/>
      <c r="AC363" s="148"/>
      <c r="AD363" s="146">
        <f t="shared" si="67"/>
        <v>0</v>
      </c>
      <c r="AE363" s="148"/>
      <c r="AF363" s="148"/>
      <c r="AG363" s="150"/>
      <c r="AH363" s="150"/>
      <c r="AI363" s="148"/>
      <c r="AJ363" s="148"/>
      <c r="AK363" s="150"/>
      <c r="AL363" s="148"/>
      <c r="AM363" s="148"/>
      <c r="AN363" s="384"/>
      <c r="AO363" s="385"/>
      <c r="AP363" s="385"/>
      <c r="AQ363" s="385"/>
      <c r="AR363" s="385"/>
      <c r="AS363" s="385"/>
      <c r="AT363" s="386"/>
      <c r="AU363" s="384"/>
      <c r="AV363" s="385"/>
      <c r="AW363" s="385"/>
      <c r="AX363" s="385"/>
      <c r="AY363" s="385"/>
      <c r="AZ363" s="385"/>
      <c r="BA363" s="385"/>
      <c r="BB363" s="385"/>
      <c r="BC363" s="385"/>
      <c r="BD363" s="385"/>
      <c r="BE363" s="385"/>
      <c r="BF363" s="386"/>
    </row>
    <row r="364" spans="1:58" x14ac:dyDescent="0.25">
      <c r="A364" s="100">
        <f>'Input Volunteers'!A363</f>
        <v>0</v>
      </c>
      <c r="B364" s="104">
        <f t="shared" si="59"/>
        <v>0</v>
      </c>
      <c r="C364" s="105">
        <f t="shared" si="60"/>
        <v>0</v>
      </c>
      <c r="D364" s="106"/>
      <c r="E364" s="106"/>
      <c r="F364" s="146">
        <f t="shared" si="61"/>
        <v>0</v>
      </c>
      <c r="G364" s="148"/>
      <c r="H364" s="148"/>
      <c r="I364" s="147"/>
      <c r="J364" s="144">
        <f t="shared" si="62"/>
        <v>0</v>
      </c>
      <c r="K364" s="148"/>
      <c r="L364" s="148"/>
      <c r="M364" s="150"/>
      <c r="N364" s="146">
        <f t="shared" si="63"/>
        <v>0</v>
      </c>
      <c r="O364" s="148"/>
      <c r="P364" s="150"/>
      <c r="Q364" s="148"/>
      <c r="R364" s="146">
        <f t="shared" si="64"/>
        <v>0</v>
      </c>
      <c r="S364" s="150"/>
      <c r="T364" s="148"/>
      <c r="U364" s="148"/>
      <c r="V364" s="146">
        <f t="shared" si="65"/>
        <v>0</v>
      </c>
      <c r="W364" s="148"/>
      <c r="X364" s="148"/>
      <c r="Y364" s="150"/>
      <c r="Z364" s="146">
        <f t="shared" si="66"/>
        <v>0</v>
      </c>
      <c r="AA364" s="148"/>
      <c r="AB364" s="150"/>
      <c r="AC364" s="148"/>
      <c r="AD364" s="146">
        <f t="shared" si="67"/>
        <v>0</v>
      </c>
      <c r="AE364" s="148"/>
      <c r="AF364" s="148"/>
      <c r="AG364" s="150"/>
      <c r="AH364" s="150"/>
      <c r="AI364" s="148"/>
      <c r="AJ364" s="148"/>
      <c r="AK364" s="150"/>
      <c r="AL364" s="148"/>
      <c r="AM364" s="148"/>
      <c r="AN364" s="384"/>
      <c r="AO364" s="385"/>
      <c r="AP364" s="385"/>
      <c r="AQ364" s="385"/>
      <c r="AR364" s="385"/>
      <c r="AS364" s="385"/>
      <c r="AT364" s="386"/>
      <c r="AU364" s="384"/>
      <c r="AV364" s="385"/>
      <c r="AW364" s="385"/>
      <c r="AX364" s="385"/>
      <c r="AY364" s="385"/>
      <c r="AZ364" s="385"/>
      <c r="BA364" s="385"/>
      <c r="BB364" s="385"/>
      <c r="BC364" s="385"/>
      <c r="BD364" s="385"/>
      <c r="BE364" s="385"/>
      <c r="BF364" s="386"/>
    </row>
    <row r="365" spans="1:58" x14ac:dyDescent="0.25">
      <c r="A365" s="100">
        <f>'Input Volunteers'!A364</f>
        <v>0</v>
      </c>
      <c r="B365" s="104">
        <f t="shared" si="59"/>
        <v>0</v>
      </c>
      <c r="C365" s="105">
        <f t="shared" si="60"/>
        <v>0</v>
      </c>
      <c r="D365" s="106"/>
      <c r="E365" s="106"/>
      <c r="F365" s="146">
        <f t="shared" si="61"/>
        <v>0</v>
      </c>
      <c r="G365" s="148"/>
      <c r="H365" s="148"/>
      <c r="I365" s="147"/>
      <c r="J365" s="144">
        <f t="shared" si="62"/>
        <v>0</v>
      </c>
      <c r="K365" s="148"/>
      <c r="L365" s="148"/>
      <c r="M365" s="150"/>
      <c r="N365" s="146">
        <f t="shared" si="63"/>
        <v>0</v>
      </c>
      <c r="O365" s="148"/>
      <c r="P365" s="150"/>
      <c r="Q365" s="148"/>
      <c r="R365" s="146">
        <f t="shared" si="64"/>
        <v>0</v>
      </c>
      <c r="S365" s="150"/>
      <c r="T365" s="148"/>
      <c r="U365" s="148"/>
      <c r="V365" s="146">
        <f t="shared" si="65"/>
        <v>0</v>
      </c>
      <c r="W365" s="148"/>
      <c r="X365" s="148"/>
      <c r="Y365" s="150"/>
      <c r="Z365" s="146">
        <f t="shared" si="66"/>
        <v>0</v>
      </c>
      <c r="AA365" s="148"/>
      <c r="AB365" s="150"/>
      <c r="AC365" s="148"/>
      <c r="AD365" s="146">
        <f t="shared" si="67"/>
        <v>0</v>
      </c>
      <c r="AE365" s="148"/>
      <c r="AF365" s="148"/>
      <c r="AG365" s="150"/>
      <c r="AH365" s="150"/>
      <c r="AI365" s="148"/>
      <c r="AJ365" s="148"/>
      <c r="AK365" s="150"/>
      <c r="AL365" s="148"/>
      <c r="AM365" s="148"/>
      <c r="AN365" s="384"/>
      <c r="AO365" s="385"/>
      <c r="AP365" s="385"/>
      <c r="AQ365" s="385"/>
      <c r="AR365" s="385"/>
      <c r="AS365" s="385"/>
      <c r="AT365" s="386"/>
      <c r="AU365" s="384"/>
      <c r="AV365" s="385"/>
      <c r="AW365" s="385"/>
      <c r="AX365" s="385"/>
      <c r="AY365" s="385"/>
      <c r="AZ365" s="385"/>
      <c r="BA365" s="385"/>
      <c r="BB365" s="385"/>
      <c r="BC365" s="385"/>
      <c r="BD365" s="385"/>
      <c r="BE365" s="385"/>
      <c r="BF365" s="386"/>
    </row>
    <row r="366" spans="1:58" x14ac:dyDescent="0.25">
      <c r="A366" s="100">
        <f>'Input Volunteers'!A365</f>
        <v>0</v>
      </c>
      <c r="B366" s="104">
        <f t="shared" si="59"/>
        <v>0</v>
      </c>
      <c r="C366" s="105">
        <f t="shared" si="60"/>
        <v>0</v>
      </c>
      <c r="D366" s="106"/>
      <c r="E366" s="106"/>
      <c r="F366" s="146">
        <f t="shared" si="61"/>
        <v>0</v>
      </c>
      <c r="G366" s="148"/>
      <c r="H366" s="148"/>
      <c r="I366" s="147"/>
      <c r="J366" s="144">
        <f t="shared" si="62"/>
        <v>0</v>
      </c>
      <c r="K366" s="148"/>
      <c r="L366" s="148"/>
      <c r="M366" s="150"/>
      <c r="N366" s="146">
        <f t="shared" si="63"/>
        <v>0</v>
      </c>
      <c r="O366" s="148"/>
      <c r="P366" s="150"/>
      <c r="Q366" s="148"/>
      <c r="R366" s="146">
        <f t="shared" si="64"/>
        <v>0</v>
      </c>
      <c r="S366" s="150"/>
      <c r="T366" s="148"/>
      <c r="U366" s="148"/>
      <c r="V366" s="146">
        <f t="shared" si="65"/>
        <v>0</v>
      </c>
      <c r="W366" s="148"/>
      <c r="X366" s="148"/>
      <c r="Y366" s="150"/>
      <c r="Z366" s="146">
        <f t="shared" si="66"/>
        <v>0</v>
      </c>
      <c r="AA366" s="148"/>
      <c r="AB366" s="150"/>
      <c r="AC366" s="148"/>
      <c r="AD366" s="146">
        <f t="shared" si="67"/>
        <v>0</v>
      </c>
      <c r="AE366" s="148"/>
      <c r="AF366" s="148"/>
      <c r="AG366" s="150"/>
      <c r="AH366" s="150"/>
      <c r="AI366" s="148"/>
      <c r="AJ366" s="148"/>
      <c r="AK366" s="150"/>
      <c r="AL366" s="148"/>
      <c r="AM366" s="148"/>
      <c r="AN366" s="384"/>
      <c r="AO366" s="385"/>
      <c r="AP366" s="385"/>
      <c r="AQ366" s="385"/>
      <c r="AR366" s="385"/>
      <c r="AS366" s="385"/>
      <c r="AT366" s="386"/>
      <c r="AU366" s="384"/>
      <c r="AV366" s="385"/>
      <c r="AW366" s="385"/>
      <c r="AX366" s="385"/>
      <c r="AY366" s="385"/>
      <c r="AZ366" s="385"/>
      <c r="BA366" s="385"/>
      <c r="BB366" s="385"/>
      <c r="BC366" s="385"/>
      <c r="BD366" s="385"/>
      <c r="BE366" s="385"/>
      <c r="BF366" s="386"/>
    </row>
    <row r="367" spans="1:58" x14ac:dyDescent="0.25">
      <c r="A367" s="100">
        <f>'Input Volunteers'!A366</f>
        <v>0</v>
      </c>
      <c r="B367" s="104">
        <f t="shared" si="59"/>
        <v>0</v>
      </c>
      <c r="C367" s="105">
        <f t="shared" si="60"/>
        <v>0</v>
      </c>
      <c r="D367" s="106"/>
      <c r="E367" s="106"/>
      <c r="F367" s="146">
        <f t="shared" si="61"/>
        <v>0</v>
      </c>
      <c r="G367" s="148"/>
      <c r="H367" s="148"/>
      <c r="I367" s="147"/>
      <c r="J367" s="144">
        <f t="shared" si="62"/>
        <v>0</v>
      </c>
      <c r="K367" s="148"/>
      <c r="L367" s="148"/>
      <c r="M367" s="150"/>
      <c r="N367" s="146">
        <f t="shared" si="63"/>
        <v>0</v>
      </c>
      <c r="O367" s="148"/>
      <c r="P367" s="150"/>
      <c r="Q367" s="148"/>
      <c r="R367" s="146">
        <f t="shared" si="64"/>
        <v>0</v>
      </c>
      <c r="S367" s="150"/>
      <c r="T367" s="148"/>
      <c r="U367" s="148"/>
      <c r="V367" s="146">
        <f t="shared" si="65"/>
        <v>0</v>
      </c>
      <c r="W367" s="148"/>
      <c r="X367" s="148"/>
      <c r="Y367" s="150"/>
      <c r="Z367" s="146">
        <f t="shared" si="66"/>
        <v>0</v>
      </c>
      <c r="AA367" s="148"/>
      <c r="AB367" s="150"/>
      <c r="AC367" s="148"/>
      <c r="AD367" s="146">
        <f t="shared" si="67"/>
        <v>0</v>
      </c>
      <c r="AE367" s="148"/>
      <c r="AF367" s="148"/>
      <c r="AG367" s="150"/>
      <c r="AH367" s="150"/>
      <c r="AI367" s="148"/>
      <c r="AJ367" s="148"/>
      <c r="AK367" s="150"/>
      <c r="AL367" s="148"/>
      <c r="AM367" s="148"/>
      <c r="AN367" s="384"/>
      <c r="AO367" s="385"/>
      <c r="AP367" s="385"/>
      <c r="AQ367" s="385"/>
      <c r="AR367" s="385"/>
      <c r="AS367" s="385"/>
      <c r="AT367" s="386"/>
      <c r="AU367" s="384"/>
      <c r="AV367" s="385"/>
      <c r="AW367" s="385"/>
      <c r="AX367" s="385"/>
      <c r="AY367" s="385"/>
      <c r="AZ367" s="385"/>
      <c r="BA367" s="385"/>
      <c r="BB367" s="385"/>
      <c r="BC367" s="385"/>
      <c r="BD367" s="385"/>
      <c r="BE367" s="385"/>
      <c r="BF367" s="386"/>
    </row>
    <row r="368" spans="1:58" x14ac:dyDescent="0.25">
      <c r="A368" s="100">
        <f>'Input Volunteers'!A367</f>
        <v>0</v>
      </c>
      <c r="B368" s="104">
        <f t="shared" si="59"/>
        <v>0</v>
      </c>
      <c r="C368" s="105">
        <f t="shared" si="60"/>
        <v>0</v>
      </c>
      <c r="D368" s="106"/>
      <c r="E368" s="106"/>
      <c r="F368" s="146">
        <f t="shared" si="61"/>
        <v>0</v>
      </c>
      <c r="G368" s="148"/>
      <c r="H368" s="148"/>
      <c r="I368" s="147"/>
      <c r="J368" s="144">
        <f t="shared" si="62"/>
        <v>0</v>
      </c>
      <c r="K368" s="148"/>
      <c r="L368" s="148"/>
      <c r="M368" s="150"/>
      <c r="N368" s="146">
        <f t="shared" si="63"/>
        <v>0</v>
      </c>
      <c r="O368" s="148"/>
      <c r="P368" s="150"/>
      <c r="Q368" s="148"/>
      <c r="R368" s="146">
        <f t="shared" si="64"/>
        <v>0</v>
      </c>
      <c r="S368" s="150"/>
      <c r="T368" s="148"/>
      <c r="U368" s="148"/>
      <c r="V368" s="146">
        <f t="shared" si="65"/>
        <v>0</v>
      </c>
      <c r="W368" s="148"/>
      <c r="X368" s="148"/>
      <c r="Y368" s="150"/>
      <c r="Z368" s="146">
        <f t="shared" si="66"/>
        <v>0</v>
      </c>
      <c r="AA368" s="148"/>
      <c r="AB368" s="150"/>
      <c r="AC368" s="148"/>
      <c r="AD368" s="146">
        <f t="shared" si="67"/>
        <v>0</v>
      </c>
      <c r="AE368" s="148"/>
      <c r="AF368" s="148"/>
      <c r="AG368" s="150"/>
      <c r="AH368" s="150"/>
      <c r="AI368" s="148"/>
      <c r="AJ368" s="148"/>
      <c r="AK368" s="150"/>
      <c r="AL368" s="148"/>
      <c r="AM368" s="148"/>
      <c r="AN368" s="384"/>
      <c r="AO368" s="385"/>
      <c r="AP368" s="385"/>
      <c r="AQ368" s="385"/>
      <c r="AR368" s="385"/>
      <c r="AS368" s="385"/>
      <c r="AT368" s="386"/>
      <c r="AU368" s="384"/>
      <c r="AV368" s="385"/>
      <c r="AW368" s="385"/>
      <c r="AX368" s="385"/>
      <c r="AY368" s="385"/>
      <c r="AZ368" s="385"/>
      <c r="BA368" s="385"/>
      <c r="BB368" s="385"/>
      <c r="BC368" s="385"/>
      <c r="BD368" s="385"/>
      <c r="BE368" s="385"/>
      <c r="BF368" s="386"/>
    </row>
    <row r="369" spans="1:58" x14ac:dyDescent="0.25">
      <c r="A369" s="100">
        <f>'Input Volunteers'!A368</f>
        <v>0</v>
      </c>
      <c r="B369" s="104">
        <f t="shared" si="59"/>
        <v>0</v>
      </c>
      <c r="C369" s="105">
        <f t="shared" si="60"/>
        <v>0</v>
      </c>
      <c r="D369" s="106"/>
      <c r="E369" s="106"/>
      <c r="F369" s="146">
        <f t="shared" si="61"/>
        <v>0</v>
      </c>
      <c r="G369" s="148"/>
      <c r="H369" s="148"/>
      <c r="I369" s="147"/>
      <c r="J369" s="144">
        <f t="shared" si="62"/>
        <v>0</v>
      </c>
      <c r="K369" s="148"/>
      <c r="L369" s="148"/>
      <c r="M369" s="150"/>
      <c r="N369" s="146">
        <f t="shared" si="63"/>
        <v>0</v>
      </c>
      <c r="O369" s="148"/>
      <c r="P369" s="150"/>
      <c r="Q369" s="148"/>
      <c r="R369" s="146">
        <f t="shared" si="64"/>
        <v>0</v>
      </c>
      <c r="S369" s="150"/>
      <c r="T369" s="148"/>
      <c r="U369" s="148"/>
      <c r="V369" s="146">
        <f t="shared" si="65"/>
        <v>0</v>
      </c>
      <c r="W369" s="148"/>
      <c r="X369" s="148"/>
      <c r="Y369" s="150"/>
      <c r="Z369" s="146">
        <f t="shared" si="66"/>
        <v>0</v>
      </c>
      <c r="AA369" s="148"/>
      <c r="AB369" s="150"/>
      <c r="AC369" s="148"/>
      <c r="AD369" s="146">
        <f t="shared" si="67"/>
        <v>0</v>
      </c>
      <c r="AE369" s="148"/>
      <c r="AF369" s="148"/>
      <c r="AG369" s="150"/>
      <c r="AH369" s="150"/>
      <c r="AI369" s="148"/>
      <c r="AJ369" s="148"/>
      <c r="AK369" s="150"/>
      <c r="AL369" s="148"/>
      <c r="AM369" s="148"/>
      <c r="AN369" s="384"/>
      <c r="AO369" s="385"/>
      <c r="AP369" s="385"/>
      <c r="AQ369" s="385"/>
      <c r="AR369" s="385"/>
      <c r="AS369" s="385"/>
      <c r="AT369" s="386"/>
      <c r="AU369" s="384"/>
      <c r="AV369" s="385"/>
      <c r="AW369" s="385"/>
      <c r="AX369" s="385"/>
      <c r="AY369" s="385"/>
      <c r="AZ369" s="385"/>
      <c r="BA369" s="385"/>
      <c r="BB369" s="385"/>
      <c r="BC369" s="385"/>
      <c r="BD369" s="385"/>
      <c r="BE369" s="385"/>
      <c r="BF369" s="386"/>
    </row>
    <row r="370" spans="1:58" x14ac:dyDescent="0.25">
      <c r="A370" s="100">
        <f>'Input Volunteers'!A369</f>
        <v>0</v>
      </c>
      <c r="B370" s="104">
        <f t="shared" si="59"/>
        <v>0</v>
      </c>
      <c r="C370" s="105">
        <f t="shared" si="60"/>
        <v>0</v>
      </c>
      <c r="D370" s="106"/>
      <c r="E370" s="106"/>
      <c r="F370" s="146">
        <f t="shared" si="61"/>
        <v>0</v>
      </c>
      <c r="G370" s="148"/>
      <c r="H370" s="148"/>
      <c r="I370" s="147"/>
      <c r="J370" s="144">
        <f t="shared" si="62"/>
        <v>0</v>
      </c>
      <c r="K370" s="148"/>
      <c r="L370" s="148"/>
      <c r="M370" s="150"/>
      <c r="N370" s="146">
        <f t="shared" si="63"/>
        <v>0</v>
      </c>
      <c r="O370" s="148"/>
      <c r="P370" s="150"/>
      <c r="Q370" s="148"/>
      <c r="R370" s="146">
        <f t="shared" si="64"/>
        <v>0</v>
      </c>
      <c r="S370" s="150"/>
      <c r="T370" s="148"/>
      <c r="U370" s="148"/>
      <c r="V370" s="146">
        <f t="shared" si="65"/>
        <v>0</v>
      </c>
      <c r="W370" s="148"/>
      <c r="X370" s="148"/>
      <c r="Y370" s="150"/>
      <c r="Z370" s="146">
        <f t="shared" si="66"/>
        <v>0</v>
      </c>
      <c r="AA370" s="148"/>
      <c r="AB370" s="150"/>
      <c r="AC370" s="148"/>
      <c r="AD370" s="146">
        <f t="shared" si="67"/>
        <v>0</v>
      </c>
      <c r="AE370" s="148"/>
      <c r="AF370" s="148"/>
      <c r="AG370" s="150"/>
      <c r="AH370" s="150"/>
      <c r="AI370" s="148"/>
      <c r="AJ370" s="148"/>
      <c r="AK370" s="150"/>
      <c r="AL370" s="148"/>
      <c r="AM370" s="148"/>
      <c r="AN370" s="384"/>
      <c r="AO370" s="385"/>
      <c r="AP370" s="385"/>
      <c r="AQ370" s="385"/>
      <c r="AR370" s="385"/>
      <c r="AS370" s="385"/>
      <c r="AT370" s="386"/>
      <c r="AU370" s="384"/>
      <c r="AV370" s="385"/>
      <c r="AW370" s="385"/>
      <c r="AX370" s="385"/>
      <c r="AY370" s="385"/>
      <c r="AZ370" s="385"/>
      <c r="BA370" s="385"/>
      <c r="BB370" s="385"/>
      <c r="BC370" s="385"/>
      <c r="BD370" s="385"/>
      <c r="BE370" s="385"/>
      <c r="BF370" s="386"/>
    </row>
    <row r="371" spans="1:58" x14ac:dyDescent="0.25">
      <c r="A371" s="100">
        <f>'Input Volunteers'!A370</f>
        <v>0</v>
      </c>
      <c r="B371" s="104">
        <f t="shared" si="59"/>
        <v>0</v>
      </c>
      <c r="C371" s="105">
        <f t="shared" si="60"/>
        <v>0</v>
      </c>
      <c r="D371" s="106"/>
      <c r="E371" s="106"/>
      <c r="F371" s="146">
        <f t="shared" si="61"/>
        <v>0</v>
      </c>
      <c r="G371" s="148"/>
      <c r="H371" s="148"/>
      <c r="I371" s="147"/>
      <c r="J371" s="144">
        <f t="shared" si="62"/>
        <v>0</v>
      </c>
      <c r="K371" s="148"/>
      <c r="L371" s="148"/>
      <c r="M371" s="150"/>
      <c r="N371" s="146">
        <f t="shared" si="63"/>
        <v>0</v>
      </c>
      <c r="O371" s="148"/>
      <c r="P371" s="150"/>
      <c r="Q371" s="148"/>
      <c r="R371" s="146">
        <f t="shared" si="64"/>
        <v>0</v>
      </c>
      <c r="S371" s="150"/>
      <c r="T371" s="148"/>
      <c r="U371" s="148"/>
      <c r="V371" s="146">
        <f t="shared" si="65"/>
        <v>0</v>
      </c>
      <c r="W371" s="148"/>
      <c r="X371" s="148"/>
      <c r="Y371" s="150"/>
      <c r="Z371" s="146">
        <f t="shared" si="66"/>
        <v>0</v>
      </c>
      <c r="AA371" s="148"/>
      <c r="AB371" s="150"/>
      <c r="AC371" s="148"/>
      <c r="AD371" s="146">
        <f t="shared" si="67"/>
        <v>0</v>
      </c>
      <c r="AE371" s="148"/>
      <c r="AF371" s="148"/>
      <c r="AG371" s="150"/>
      <c r="AH371" s="150"/>
      <c r="AI371" s="148"/>
      <c r="AJ371" s="148"/>
      <c r="AK371" s="150"/>
      <c r="AL371" s="148"/>
      <c r="AM371" s="148"/>
      <c r="AN371" s="384"/>
      <c r="AO371" s="385"/>
      <c r="AP371" s="385"/>
      <c r="AQ371" s="385"/>
      <c r="AR371" s="385"/>
      <c r="AS371" s="385"/>
      <c r="AT371" s="386"/>
      <c r="AU371" s="384"/>
      <c r="AV371" s="385"/>
      <c r="AW371" s="385"/>
      <c r="AX371" s="385"/>
      <c r="AY371" s="385"/>
      <c r="AZ371" s="385"/>
      <c r="BA371" s="385"/>
      <c r="BB371" s="385"/>
      <c r="BC371" s="385"/>
      <c r="BD371" s="385"/>
      <c r="BE371" s="385"/>
      <c r="BF371" s="386"/>
    </row>
    <row r="372" spans="1:58" x14ac:dyDescent="0.25">
      <c r="A372" s="100">
        <f>'Input Volunteers'!A371</f>
        <v>0</v>
      </c>
      <c r="B372" s="104">
        <f t="shared" si="59"/>
        <v>0</v>
      </c>
      <c r="C372" s="105">
        <f t="shared" si="60"/>
        <v>0</v>
      </c>
      <c r="D372" s="106"/>
      <c r="E372" s="106"/>
      <c r="F372" s="146">
        <f t="shared" si="61"/>
        <v>0</v>
      </c>
      <c r="G372" s="148"/>
      <c r="H372" s="148"/>
      <c r="I372" s="147"/>
      <c r="J372" s="144">
        <f t="shared" si="62"/>
        <v>0</v>
      </c>
      <c r="K372" s="148"/>
      <c r="L372" s="148"/>
      <c r="M372" s="150"/>
      <c r="N372" s="146">
        <f t="shared" si="63"/>
        <v>0</v>
      </c>
      <c r="O372" s="148"/>
      <c r="P372" s="150"/>
      <c r="Q372" s="148"/>
      <c r="R372" s="146">
        <f t="shared" si="64"/>
        <v>0</v>
      </c>
      <c r="S372" s="150"/>
      <c r="T372" s="148"/>
      <c r="U372" s="148"/>
      <c r="V372" s="146">
        <f t="shared" si="65"/>
        <v>0</v>
      </c>
      <c r="W372" s="148"/>
      <c r="X372" s="148"/>
      <c r="Y372" s="150"/>
      <c r="Z372" s="146">
        <f t="shared" si="66"/>
        <v>0</v>
      </c>
      <c r="AA372" s="148"/>
      <c r="AB372" s="150"/>
      <c r="AC372" s="148"/>
      <c r="AD372" s="146">
        <f t="shared" si="67"/>
        <v>0</v>
      </c>
      <c r="AE372" s="148"/>
      <c r="AF372" s="148"/>
      <c r="AG372" s="150"/>
      <c r="AH372" s="150"/>
      <c r="AI372" s="148"/>
      <c r="AJ372" s="148"/>
      <c r="AK372" s="150"/>
      <c r="AL372" s="148"/>
      <c r="AM372" s="148"/>
      <c r="AN372" s="384"/>
      <c r="AO372" s="385"/>
      <c r="AP372" s="385"/>
      <c r="AQ372" s="385"/>
      <c r="AR372" s="385"/>
      <c r="AS372" s="385"/>
      <c r="AT372" s="386"/>
      <c r="AU372" s="384"/>
      <c r="AV372" s="385"/>
      <c r="AW372" s="385"/>
      <c r="AX372" s="385"/>
      <c r="AY372" s="385"/>
      <c r="AZ372" s="385"/>
      <c r="BA372" s="385"/>
      <c r="BB372" s="385"/>
      <c r="BC372" s="385"/>
      <c r="BD372" s="385"/>
      <c r="BE372" s="385"/>
      <c r="BF372" s="386"/>
    </row>
    <row r="373" spans="1:58" x14ac:dyDescent="0.25">
      <c r="A373" s="100">
        <f>'Input Volunteers'!A372</f>
        <v>0</v>
      </c>
      <c r="B373" s="104">
        <f t="shared" si="59"/>
        <v>0</v>
      </c>
      <c r="C373" s="105">
        <f t="shared" si="60"/>
        <v>0</v>
      </c>
      <c r="D373" s="106"/>
      <c r="E373" s="106"/>
      <c r="F373" s="146">
        <f t="shared" si="61"/>
        <v>0</v>
      </c>
      <c r="G373" s="148"/>
      <c r="H373" s="148"/>
      <c r="I373" s="147"/>
      <c r="J373" s="144">
        <f t="shared" si="62"/>
        <v>0</v>
      </c>
      <c r="K373" s="148"/>
      <c r="L373" s="148"/>
      <c r="M373" s="150"/>
      <c r="N373" s="146">
        <f t="shared" si="63"/>
        <v>0</v>
      </c>
      <c r="O373" s="148"/>
      <c r="P373" s="150"/>
      <c r="Q373" s="148"/>
      <c r="R373" s="146">
        <f t="shared" si="64"/>
        <v>0</v>
      </c>
      <c r="S373" s="150"/>
      <c r="T373" s="148"/>
      <c r="U373" s="148"/>
      <c r="V373" s="146">
        <f t="shared" si="65"/>
        <v>0</v>
      </c>
      <c r="W373" s="148"/>
      <c r="X373" s="148"/>
      <c r="Y373" s="150"/>
      <c r="Z373" s="146">
        <f t="shared" si="66"/>
        <v>0</v>
      </c>
      <c r="AA373" s="148"/>
      <c r="AB373" s="150"/>
      <c r="AC373" s="148"/>
      <c r="AD373" s="146">
        <f t="shared" si="67"/>
        <v>0</v>
      </c>
      <c r="AE373" s="148"/>
      <c r="AF373" s="148"/>
      <c r="AG373" s="150"/>
      <c r="AH373" s="150"/>
      <c r="AI373" s="148"/>
      <c r="AJ373" s="148"/>
      <c r="AK373" s="150"/>
      <c r="AL373" s="148"/>
      <c r="AM373" s="148"/>
      <c r="AN373" s="384"/>
      <c r="AO373" s="385"/>
      <c r="AP373" s="385"/>
      <c r="AQ373" s="385"/>
      <c r="AR373" s="385"/>
      <c r="AS373" s="385"/>
      <c r="AT373" s="386"/>
      <c r="AU373" s="384"/>
      <c r="AV373" s="385"/>
      <c r="AW373" s="385"/>
      <c r="AX373" s="385"/>
      <c r="AY373" s="385"/>
      <c r="AZ373" s="385"/>
      <c r="BA373" s="385"/>
      <c r="BB373" s="385"/>
      <c r="BC373" s="385"/>
      <c r="BD373" s="385"/>
      <c r="BE373" s="385"/>
      <c r="BF373" s="386"/>
    </row>
    <row r="374" spans="1:58" x14ac:dyDescent="0.25">
      <c r="A374" s="100">
        <f>'Input Volunteers'!A373</f>
        <v>0</v>
      </c>
      <c r="B374" s="104">
        <f t="shared" si="59"/>
        <v>0</v>
      </c>
      <c r="C374" s="105">
        <f t="shared" si="60"/>
        <v>0</v>
      </c>
      <c r="D374" s="106"/>
      <c r="E374" s="106"/>
      <c r="F374" s="146">
        <f t="shared" si="61"/>
        <v>0</v>
      </c>
      <c r="G374" s="148"/>
      <c r="H374" s="148"/>
      <c r="I374" s="147"/>
      <c r="J374" s="144">
        <f t="shared" si="62"/>
        <v>0</v>
      </c>
      <c r="K374" s="148"/>
      <c r="L374" s="148"/>
      <c r="M374" s="150"/>
      <c r="N374" s="146">
        <f t="shared" si="63"/>
        <v>0</v>
      </c>
      <c r="O374" s="148"/>
      <c r="P374" s="150"/>
      <c r="Q374" s="148"/>
      <c r="R374" s="146">
        <f t="shared" si="64"/>
        <v>0</v>
      </c>
      <c r="S374" s="150"/>
      <c r="T374" s="148"/>
      <c r="U374" s="148"/>
      <c r="V374" s="146">
        <f t="shared" si="65"/>
        <v>0</v>
      </c>
      <c r="W374" s="148"/>
      <c r="X374" s="148"/>
      <c r="Y374" s="150"/>
      <c r="Z374" s="146">
        <f t="shared" si="66"/>
        <v>0</v>
      </c>
      <c r="AA374" s="148"/>
      <c r="AB374" s="150"/>
      <c r="AC374" s="148"/>
      <c r="AD374" s="146">
        <f t="shared" si="67"/>
        <v>0</v>
      </c>
      <c r="AE374" s="148"/>
      <c r="AF374" s="148"/>
      <c r="AG374" s="150"/>
      <c r="AH374" s="150"/>
      <c r="AI374" s="148"/>
      <c r="AJ374" s="148"/>
      <c r="AK374" s="150"/>
      <c r="AL374" s="148"/>
      <c r="AM374" s="148"/>
      <c r="AN374" s="384"/>
      <c r="AO374" s="385"/>
      <c r="AP374" s="385"/>
      <c r="AQ374" s="385"/>
      <c r="AR374" s="385"/>
      <c r="AS374" s="385"/>
      <c r="AT374" s="386"/>
      <c r="AU374" s="384"/>
      <c r="AV374" s="385"/>
      <c r="AW374" s="385"/>
      <c r="AX374" s="385"/>
      <c r="AY374" s="385"/>
      <c r="AZ374" s="385"/>
      <c r="BA374" s="385"/>
      <c r="BB374" s="385"/>
      <c r="BC374" s="385"/>
      <c r="BD374" s="385"/>
      <c r="BE374" s="385"/>
      <c r="BF374" s="386"/>
    </row>
    <row r="375" spans="1:58" x14ac:dyDescent="0.25">
      <c r="A375" s="100">
        <f>'Input Volunteers'!A374</f>
        <v>0</v>
      </c>
      <c r="B375" s="104">
        <f t="shared" si="59"/>
        <v>0</v>
      </c>
      <c r="C375" s="105">
        <f t="shared" si="60"/>
        <v>0</v>
      </c>
      <c r="D375" s="106"/>
      <c r="E375" s="106"/>
      <c r="F375" s="146">
        <f t="shared" si="61"/>
        <v>0</v>
      </c>
      <c r="G375" s="148"/>
      <c r="H375" s="148"/>
      <c r="I375" s="147"/>
      <c r="J375" s="144">
        <f t="shared" si="62"/>
        <v>0</v>
      </c>
      <c r="K375" s="148"/>
      <c r="L375" s="148"/>
      <c r="M375" s="150"/>
      <c r="N375" s="146">
        <f t="shared" si="63"/>
        <v>0</v>
      </c>
      <c r="O375" s="148"/>
      <c r="P375" s="150"/>
      <c r="Q375" s="148"/>
      <c r="R375" s="146">
        <f t="shared" si="64"/>
        <v>0</v>
      </c>
      <c r="S375" s="150"/>
      <c r="T375" s="148"/>
      <c r="U375" s="148"/>
      <c r="V375" s="146">
        <f t="shared" si="65"/>
        <v>0</v>
      </c>
      <c r="W375" s="148"/>
      <c r="X375" s="148"/>
      <c r="Y375" s="150"/>
      <c r="Z375" s="146">
        <f t="shared" si="66"/>
        <v>0</v>
      </c>
      <c r="AA375" s="148"/>
      <c r="AB375" s="150"/>
      <c r="AC375" s="148"/>
      <c r="AD375" s="146">
        <f t="shared" si="67"/>
        <v>0</v>
      </c>
      <c r="AE375" s="148"/>
      <c r="AF375" s="148"/>
      <c r="AG375" s="150"/>
      <c r="AH375" s="150"/>
      <c r="AI375" s="148"/>
      <c r="AJ375" s="148"/>
      <c r="AK375" s="150"/>
      <c r="AL375" s="148"/>
      <c r="AM375" s="148"/>
      <c r="AN375" s="384"/>
      <c r="AO375" s="385"/>
      <c r="AP375" s="385"/>
      <c r="AQ375" s="385"/>
      <c r="AR375" s="385"/>
      <c r="AS375" s="385"/>
      <c r="AT375" s="386"/>
      <c r="AU375" s="384"/>
      <c r="AV375" s="385"/>
      <c r="AW375" s="385"/>
      <c r="AX375" s="385"/>
      <c r="AY375" s="385"/>
      <c r="AZ375" s="385"/>
      <c r="BA375" s="385"/>
      <c r="BB375" s="385"/>
      <c r="BC375" s="385"/>
      <c r="BD375" s="385"/>
      <c r="BE375" s="385"/>
      <c r="BF375" s="386"/>
    </row>
    <row r="376" spans="1:58" x14ac:dyDescent="0.25">
      <c r="A376" s="100">
        <f>'Input Volunteers'!A375</f>
        <v>0</v>
      </c>
      <c r="B376" s="104">
        <f t="shared" si="59"/>
        <v>0</v>
      </c>
      <c r="C376" s="105">
        <f t="shared" si="60"/>
        <v>0</v>
      </c>
      <c r="D376" s="106"/>
      <c r="E376" s="106"/>
      <c r="F376" s="146">
        <f t="shared" si="61"/>
        <v>0</v>
      </c>
      <c r="G376" s="148"/>
      <c r="H376" s="148"/>
      <c r="I376" s="147"/>
      <c r="J376" s="144">
        <f t="shared" si="62"/>
        <v>0</v>
      </c>
      <c r="K376" s="148"/>
      <c r="L376" s="148"/>
      <c r="M376" s="150"/>
      <c r="N376" s="146">
        <f t="shared" si="63"/>
        <v>0</v>
      </c>
      <c r="O376" s="148"/>
      <c r="P376" s="150"/>
      <c r="Q376" s="148"/>
      <c r="R376" s="146">
        <f t="shared" si="64"/>
        <v>0</v>
      </c>
      <c r="S376" s="150"/>
      <c r="T376" s="148"/>
      <c r="U376" s="148"/>
      <c r="V376" s="146">
        <f t="shared" si="65"/>
        <v>0</v>
      </c>
      <c r="W376" s="148"/>
      <c r="X376" s="148"/>
      <c r="Y376" s="150"/>
      <c r="Z376" s="146">
        <f t="shared" si="66"/>
        <v>0</v>
      </c>
      <c r="AA376" s="148"/>
      <c r="AB376" s="150"/>
      <c r="AC376" s="148"/>
      <c r="AD376" s="146">
        <f t="shared" si="67"/>
        <v>0</v>
      </c>
      <c r="AE376" s="148"/>
      <c r="AF376" s="148"/>
      <c r="AG376" s="150"/>
      <c r="AH376" s="150"/>
      <c r="AI376" s="148"/>
      <c r="AJ376" s="148"/>
      <c r="AK376" s="150"/>
      <c r="AL376" s="148"/>
      <c r="AM376" s="148"/>
      <c r="AN376" s="384"/>
      <c r="AO376" s="385"/>
      <c r="AP376" s="385"/>
      <c r="AQ376" s="385"/>
      <c r="AR376" s="385"/>
      <c r="AS376" s="385"/>
      <c r="AT376" s="386"/>
      <c r="AU376" s="384"/>
      <c r="AV376" s="385"/>
      <c r="AW376" s="385"/>
      <c r="AX376" s="385"/>
      <c r="AY376" s="385"/>
      <c r="AZ376" s="385"/>
      <c r="BA376" s="385"/>
      <c r="BB376" s="385"/>
      <c r="BC376" s="385"/>
      <c r="BD376" s="385"/>
      <c r="BE376" s="385"/>
      <c r="BF376" s="386"/>
    </row>
    <row r="377" spans="1:58" x14ac:dyDescent="0.25">
      <c r="A377" s="100">
        <f>'Input Volunteers'!A376</f>
        <v>0</v>
      </c>
      <c r="B377" s="104">
        <f t="shared" si="59"/>
        <v>0</v>
      </c>
      <c r="C377" s="105">
        <f t="shared" si="60"/>
        <v>0</v>
      </c>
      <c r="D377" s="106"/>
      <c r="E377" s="106"/>
      <c r="F377" s="146">
        <f t="shared" si="61"/>
        <v>0</v>
      </c>
      <c r="G377" s="148"/>
      <c r="H377" s="148"/>
      <c r="I377" s="147"/>
      <c r="J377" s="144">
        <f t="shared" si="62"/>
        <v>0</v>
      </c>
      <c r="K377" s="148"/>
      <c r="L377" s="148"/>
      <c r="M377" s="150"/>
      <c r="N377" s="146">
        <f t="shared" si="63"/>
        <v>0</v>
      </c>
      <c r="O377" s="148"/>
      <c r="P377" s="150"/>
      <c r="Q377" s="148"/>
      <c r="R377" s="146">
        <f t="shared" si="64"/>
        <v>0</v>
      </c>
      <c r="S377" s="150"/>
      <c r="T377" s="148"/>
      <c r="U377" s="148"/>
      <c r="V377" s="146">
        <f t="shared" si="65"/>
        <v>0</v>
      </c>
      <c r="W377" s="148"/>
      <c r="X377" s="148"/>
      <c r="Y377" s="150"/>
      <c r="Z377" s="146">
        <f t="shared" si="66"/>
        <v>0</v>
      </c>
      <c r="AA377" s="148"/>
      <c r="AB377" s="150"/>
      <c r="AC377" s="148"/>
      <c r="AD377" s="146">
        <f t="shared" si="67"/>
        <v>0</v>
      </c>
      <c r="AE377" s="148"/>
      <c r="AF377" s="148"/>
      <c r="AG377" s="150"/>
      <c r="AH377" s="150"/>
      <c r="AI377" s="148"/>
      <c r="AJ377" s="148"/>
      <c r="AK377" s="150"/>
      <c r="AL377" s="148"/>
      <c r="AM377" s="148"/>
      <c r="AN377" s="384"/>
      <c r="AO377" s="385"/>
      <c r="AP377" s="385"/>
      <c r="AQ377" s="385"/>
      <c r="AR377" s="385"/>
      <c r="AS377" s="385"/>
      <c r="AT377" s="386"/>
      <c r="AU377" s="384"/>
      <c r="AV377" s="385"/>
      <c r="AW377" s="385"/>
      <c r="AX377" s="385"/>
      <c r="AY377" s="385"/>
      <c r="AZ377" s="385"/>
      <c r="BA377" s="385"/>
      <c r="BB377" s="385"/>
      <c r="BC377" s="385"/>
      <c r="BD377" s="385"/>
      <c r="BE377" s="385"/>
      <c r="BF377" s="386"/>
    </row>
    <row r="378" spans="1:58" x14ac:dyDescent="0.25">
      <c r="A378" s="100">
        <f>'Input Volunteers'!A377</f>
        <v>0</v>
      </c>
      <c r="B378" s="104">
        <f t="shared" si="59"/>
        <v>0</v>
      </c>
      <c r="C378" s="105">
        <f t="shared" si="60"/>
        <v>0</v>
      </c>
      <c r="D378" s="106"/>
      <c r="E378" s="106"/>
      <c r="F378" s="146">
        <f t="shared" si="61"/>
        <v>0</v>
      </c>
      <c r="G378" s="148"/>
      <c r="H378" s="148"/>
      <c r="I378" s="147"/>
      <c r="J378" s="144">
        <f t="shared" si="62"/>
        <v>0</v>
      </c>
      <c r="K378" s="148"/>
      <c r="L378" s="148"/>
      <c r="M378" s="150"/>
      <c r="N378" s="146">
        <f t="shared" si="63"/>
        <v>0</v>
      </c>
      <c r="O378" s="148"/>
      <c r="P378" s="150"/>
      <c r="Q378" s="148"/>
      <c r="R378" s="146">
        <f t="shared" si="64"/>
        <v>0</v>
      </c>
      <c r="S378" s="150"/>
      <c r="T378" s="148"/>
      <c r="U378" s="148"/>
      <c r="V378" s="146">
        <f t="shared" si="65"/>
        <v>0</v>
      </c>
      <c r="W378" s="148"/>
      <c r="X378" s="148"/>
      <c r="Y378" s="150"/>
      <c r="Z378" s="146">
        <f t="shared" si="66"/>
        <v>0</v>
      </c>
      <c r="AA378" s="148"/>
      <c r="AB378" s="150"/>
      <c r="AC378" s="148"/>
      <c r="AD378" s="146">
        <f t="shared" si="67"/>
        <v>0</v>
      </c>
      <c r="AE378" s="148"/>
      <c r="AF378" s="148"/>
      <c r="AG378" s="150"/>
      <c r="AH378" s="150"/>
      <c r="AI378" s="148"/>
      <c r="AJ378" s="148"/>
      <c r="AK378" s="150"/>
      <c r="AL378" s="148"/>
      <c r="AM378" s="148"/>
      <c r="AN378" s="384"/>
      <c r="AO378" s="385"/>
      <c r="AP378" s="385"/>
      <c r="AQ378" s="385"/>
      <c r="AR378" s="385"/>
      <c r="AS378" s="385"/>
      <c r="AT378" s="386"/>
      <c r="AU378" s="384"/>
      <c r="AV378" s="385"/>
      <c r="AW378" s="385"/>
      <c r="AX378" s="385"/>
      <c r="AY378" s="385"/>
      <c r="AZ378" s="385"/>
      <c r="BA378" s="385"/>
      <c r="BB378" s="385"/>
      <c r="BC378" s="385"/>
      <c r="BD378" s="385"/>
      <c r="BE378" s="385"/>
      <c r="BF378" s="386"/>
    </row>
    <row r="379" spans="1:58" x14ac:dyDescent="0.25">
      <c r="A379" s="100">
        <f>'Input Volunteers'!A378</f>
        <v>0</v>
      </c>
      <c r="B379" s="104">
        <f t="shared" si="59"/>
        <v>0</v>
      </c>
      <c r="C379" s="105">
        <f t="shared" si="60"/>
        <v>0</v>
      </c>
      <c r="D379" s="106"/>
      <c r="E379" s="106"/>
      <c r="F379" s="146">
        <f t="shared" si="61"/>
        <v>0</v>
      </c>
      <c r="G379" s="148"/>
      <c r="H379" s="148"/>
      <c r="I379" s="147"/>
      <c r="J379" s="144">
        <f t="shared" si="62"/>
        <v>0</v>
      </c>
      <c r="K379" s="148"/>
      <c r="L379" s="148"/>
      <c r="M379" s="150"/>
      <c r="N379" s="146">
        <f t="shared" si="63"/>
        <v>0</v>
      </c>
      <c r="O379" s="148"/>
      <c r="P379" s="150"/>
      <c r="Q379" s="148"/>
      <c r="R379" s="146">
        <f t="shared" si="64"/>
        <v>0</v>
      </c>
      <c r="S379" s="150"/>
      <c r="T379" s="148"/>
      <c r="U379" s="148"/>
      <c r="V379" s="146">
        <f t="shared" si="65"/>
        <v>0</v>
      </c>
      <c r="W379" s="148"/>
      <c r="X379" s="148"/>
      <c r="Y379" s="150"/>
      <c r="Z379" s="146">
        <f t="shared" si="66"/>
        <v>0</v>
      </c>
      <c r="AA379" s="148"/>
      <c r="AB379" s="150"/>
      <c r="AC379" s="148"/>
      <c r="AD379" s="146">
        <f t="shared" si="67"/>
        <v>0</v>
      </c>
      <c r="AE379" s="148"/>
      <c r="AF379" s="148"/>
      <c r="AG379" s="150"/>
      <c r="AH379" s="150"/>
      <c r="AI379" s="148"/>
      <c r="AJ379" s="148"/>
      <c r="AK379" s="150"/>
      <c r="AL379" s="148"/>
      <c r="AM379" s="148"/>
      <c r="AN379" s="384"/>
      <c r="AO379" s="385"/>
      <c r="AP379" s="385"/>
      <c r="AQ379" s="385"/>
      <c r="AR379" s="385"/>
      <c r="AS379" s="385"/>
      <c r="AT379" s="386"/>
      <c r="AU379" s="384"/>
      <c r="AV379" s="385"/>
      <c r="AW379" s="385"/>
      <c r="AX379" s="385"/>
      <c r="AY379" s="385"/>
      <c r="AZ379" s="385"/>
      <c r="BA379" s="385"/>
      <c r="BB379" s="385"/>
      <c r="BC379" s="385"/>
      <c r="BD379" s="385"/>
      <c r="BE379" s="385"/>
      <c r="BF379" s="386"/>
    </row>
    <row r="380" spans="1:58" x14ac:dyDescent="0.25">
      <c r="A380" s="100">
        <f>'Input Volunteers'!A379</f>
        <v>0</v>
      </c>
      <c r="B380" s="104">
        <f t="shared" ref="B380:B418" si="68">C380+D380+E380</f>
        <v>0</v>
      </c>
      <c r="C380" s="105">
        <f t="shared" ref="C380:C386" si="69">G380+K380+O380+S380+W380+AA380+AE380</f>
        <v>0</v>
      </c>
      <c r="D380" s="106"/>
      <c r="E380" s="106"/>
      <c r="F380" s="146">
        <f t="shared" ref="F380:F443" si="70">G380+H380+I380</f>
        <v>0</v>
      </c>
      <c r="G380" s="148"/>
      <c r="H380" s="148"/>
      <c r="I380" s="147"/>
      <c r="J380" s="144">
        <f t="shared" ref="J380:J443" si="71">K380+L380+M380</f>
        <v>0</v>
      </c>
      <c r="K380" s="148"/>
      <c r="L380" s="148"/>
      <c r="M380" s="150"/>
      <c r="N380" s="146">
        <f t="shared" ref="N380:N443" si="72">O380+P380+Q380</f>
        <v>0</v>
      </c>
      <c r="O380" s="148"/>
      <c r="P380" s="150"/>
      <c r="Q380" s="148"/>
      <c r="R380" s="146">
        <f t="shared" ref="R380:R443" si="73">S380+T380+U380</f>
        <v>0</v>
      </c>
      <c r="S380" s="150"/>
      <c r="T380" s="148"/>
      <c r="U380" s="148"/>
      <c r="V380" s="146">
        <f t="shared" ref="V380:V443" si="74">W380+X380+Y380</f>
        <v>0</v>
      </c>
      <c r="W380" s="148"/>
      <c r="X380" s="148"/>
      <c r="Y380" s="150"/>
      <c r="Z380" s="146">
        <f t="shared" ref="Z380:Z443" si="75">AA380+AB380+AC380</f>
        <v>0</v>
      </c>
      <c r="AA380" s="148"/>
      <c r="AB380" s="150"/>
      <c r="AC380" s="148"/>
      <c r="AD380" s="146">
        <f t="shared" ref="AD380:AD443" si="76">AE380+AF380+AG380</f>
        <v>0</v>
      </c>
      <c r="AE380" s="148"/>
      <c r="AF380" s="148"/>
      <c r="AG380" s="150"/>
      <c r="AH380" s="150"/>
      <c r="AI380" s="148"/>
      <c r="AJ380" s="148"/>
      <c r="AK380" s="150"/>
      <c r="AL380" s="148"/>
      <c r="AM380" s="148"/>
      <c r="AN380" s="384"/>
      <c r="AO380" s="385"/>
      <c r="AP380" s="385"/>
      <c r="AQ380" s="385"/>
      <c r="AR380" s="385"/>
      <c r="AS380" s="385"/>
      <c r="AT380" s="386"/>
      <c r="AU380" s="384"/>
      <c r="AV380" s="385"/>
      <c r="AW380" s="385"/>
      <c r="AX380" s="385"/>
      <c r="AY380" s="385"/>
      <c r="AZ380" s="385"/>
      <c r="BA380" s="385"/>
      <c r="BB380" s="385"/>
      <c r="BC380" s="385"/>
      <c r="BD380" s="385"/>
      <c r="BE380" s="385"/>
      <c r="BF380" s="386"/>
    </row>
    <row r="381" spans="1:58" x14ac:dyDescent="0.25">
      <c r="A381" s="100">
        <f>'Input Volunteers'!A380</f>
        <v>0</v>
      </c>
      <c r="B381" s="104">
        <f t="shared" si="68"/>
        <v>0</v>
      </c>
      <c r="C381" s="105">
        <f t="shared" si="69"/>
        <v>0</v>
      </c>
      <c r="D381" s="106"/>
      <c r="E381" s="106"/>
      <c r="F381" s="146">
        <f t="shared" si="70"/>
        <v>0</v>
      </c>
      <c r="G381" s="148"/>
      <c r="H381" s="148"/>
      <c r="I381" s="147"/>
      <c r="J381" s="144">
        <f t="shared" si="71"/>
        <v>0</v>
      </c>
      <c r="K381" s="148"/>
      <c r="L381" s="148"/>
      <c r="M381" s="150"/>
      <c r="N381" s="146">
        <f t="shared" si="72"/>
        <v>0</v>
      </c>
      <c r="O381" s="148"/>
      <c r="P381" s="150"/>
      <c r="Q381" s="148"/>
      <c r="R381" s="146">
        <f t="shared" si="73"/>
        <v>0</v>
      </c>
      <c r="S381" s="150"/>
      <c r="T381" s="148"/>
      <c r="U381" s="148"/>
      <c r="V381" s="146">
        <f t="shared" si="74"/>
        <v>0</v>
      </c>
      <c r="W381" s="148"/>
      <c r="X381" s="148"/>
      <c r="Y381" s="150"/>
      <c r="Z381" s="146">
        <f t="shared" si="75"/>
        <v>0</v>
      </c>
      <c r="AA381" s="148"/>
      <c r="AB381" s="150"/>
      <c r="AC381" s="148"/>
      <c r="AD381" s="146">
        <f t="shared" si="76"/>
        <v>0</v>
      </c>
      <c r="AE381" s="148"/>
      <c r="AF381" s="148"/>
      <c r="AG381" s="150"/>
      <c r="AH381" s="150"/>
      <c r="AI381" s="148"/>
      <c r="AJ381" s="148"/>
      <c r="AK381" s="150"/>
      <c r="AL381" s="148"/>
      <c r="AM381" s="148"/>
      <c r="AN381" s="384"/>
      <c r="AO381" s="385"/>
      <c r="AP381" s="385"/>
      <c r="AQ381" s="385"/>
      <c r="AR381" s="385"/>
      <c r="AS381" s="385"/>
      <c r="AT381" s="386"/>
      <c r="AU381" s="384"/>
      <c r="AV381" s="385"/>
      <c r="AW381" s="385"/>
      <c r="AX381" s="385"/>
      <c r="AY381" s="385"/>
      <c r="AZ381" s="385"/>
      <c r="BA381" s="385"/>
      <c r="BB381" s="385"/>
      <c r="BC381" s="385"/>
      <c r="BD381" s="385"/>
      <c r="BE381" s="385"/>
      <c r="BF381" s="386"/>
    </row>
    <row r="382" spans="1:58" x14ac:dyDescent="0.25">
      <c r="A382" s="100">
        <f>'Input Volunteers'!A381</f>
        <v>0</v>
      </c>
      <c r="B382" s="104">
        <f t="shared" si="68"/>
        <v>0</v>
      </c>
      <c r="C382" s="105">
        <f t="shared" si="69"/>
        <v>0</v>
      </c>
      <c r="D382" s="106"/>
      <c r="E382" s="106"/>
      <c r="F382" s="146">
        <f t="shared" si="70"/>
        <v>0</v>
      </c>
      <c r="G382" s="148"/>
      <c r="H382" s="148"/>
      <c r="I382" s="147"/>
      <c r="J382" s="144">
        <f t="shared" si="71"/>
        <v>0</v>
      </c>
      <c r="K382" s="148"/>
      <c r="L382" s="148"/>
      <c r="M382" s="150"/>
      <c r="N382" s="146">
        <f t="shared" si="72"/>
        <v>0</v>
      </c>
      <c r="O382" s="148"/>
      <c r="P382" s="150"/>
      <c r="Q382" s="148"/>
      <c r="R382" s="146">
        <f t="shared" si="73"/>
        <v>0</v>
      </c>
      <c r="S382" s="150"/>
      <c r="T382" s="148"/>
      <c r="U382" s="148"/>
      <c r="V382" s="146">
        <f t="shared" si="74"/>
        <v>0</v>
      </c>
      <c r="W382" s="148"/>
      <c r="X382" s="148"/>
      <c r="Y382" s="150"/>
      <c r="Z382" s="146">
        <f t="shared" si="75"/>
        <v>0</v>
      </c>
      <c r="AA382" s="148"/>
      <c r="AB382" s="150"/>
      <c r="AC382" s="148"/>
      <c r="AD382" s="146">
        <f t="shared" si="76"/>
        <v>0</v>
      </c>
      <c r="AE382" s="148"/>
      <c r="AF382" s="148"/>
      <c r="AG382" s="150"/>
      <c r="AH382" s="150"/>
      <c r="AI382" s="148"/>
      <c r="AJ382" s="148"/>
      <c r="AK382" s="150"/>
      <c r="AL382" s="148"/>
      <c r="AM382" s="148"/>
      <c r="AN382" s="384"/>
      <c r="AO382" s="385"/>
      <c r="AP382" s="385"/>
      <c r="AQ382" s="385"/>
      <c r="AR382" s="385"/>
      <c r="AS382" s="385"/>
      <c r="AT382" s="386"/>
      <c r="AU382" s="384"/>
      <c r="AV382" s="385"/>
      <c r="AW382" s="385"/>
      <c r="AX382" s="385"/>
      <c r="AY382" s="385"/>
      <c r="AZ382" s="385"/>
      <c r="BA382" s="385"/>
      <c r="BB382" s="385"/>
      <c r="BC382" s="385"/>
      <c r="BD382" s="385"/>
      <c r="BE382" s="385"/>
      <c r="BF382" s="386"/>
    </row>
    <row r="383" spans="1:58" x14ac:dyDescent="0.25">
      <c r="A383" s="100">
        <f>'Input Volunteers'!A382</f>
        <v>0</v>
      </c>
      <c r="B383" s="104">
        <f t="shared" si="68"/>
        <v>0</v>
      </c>
      <c r="C383" s="105">
        <f t="shared" si="69"/>
        <v>0</v>
      </c>
      <c r="D383" s="106"/>
      <c r="E383" s="106"/>
      <c r="F383" s="146">
        <f t="shared" si="70"/>
        <v>0</v>
      </c>
      <c r="G383" s="148"/>
      <c r="H383" s="148"/>
      <c r="I383" s="147"/>
      <c r="J383" s="144">
        <f t="shared" si="71"/>
        <v>0</v>
      </c>
      <c r="K383" s="148"/>
      <c r="L383" s="148"/>
      <c r="M383" s="150"/>
      <c r="N383" s="146">
        <f t="shared" si="72"/>
        <v>0</v>
      </c>
      <c r="O383" s="148"/>
      <c r="P383" s="150"/>
      <c r="Q383" s="148"/>
      <c r="R383" s="146">
        <f t="shared" si="73"/>
        <v>0</v>
      </c>
      <c r="S383" s="150"/>
      <c r="T383" s="148"/>
      <c r="U383" s="148"/>
      <c r="V383" s="146">
        <f t="shared" si="74"/>
        <v>0</v>
      </c>
      <c r="W383" s="148"/>
      <c r="X383" s="148"/>
      <c r="Y383" s="150"/>
      <c r="Z383" s="146">
        <f t="shared" si="75"/>
        <v>0</v>
      </c>
      <c r="AA383" s="148"/>
      <c r="AB383" s="150"/>
      <c r="AC383" s="148"/>
      <c r="AD383" s="146">
        <f t="shared" si="76"/>
        <v>0</v>
      </c>
      <c r="AE383" s="148"/>
      <c r="AF383" s="148"/>
      <c r="AG383" s="150"/>
      <c r="AH383" s="150"/>
      <c r="AI383" s="148"/>
      <c r="AJ383" s="148"/>
      <c r="AK383" s="150"/>
      <c r="AL383" s="148"/>
      <c r="AM383" s="148"/>
      <c r="AN383" s="384"/>
      <c r="AO383" s="385"/>
      <c r="AP383" s="385"/>
      <c r="AQ383" s="385"/>
      <c r="AR383" s="385"/>
      <c r="AS383" s="385"/>
      <c r="AT383" s="386"/>
      <c r="AU383" s="384"/>
      <c r="AV383" s="385"/>
      <c r="AW383" s="385"/>
      <c r="AX383" s="385"/>
      <c r="AY383" s="385"/>
      <c r="AZ383" s="385"/>
      <c r="BA383" s="385"/>
      <c r="BB383" s="385"/>
      <c r="BC383" s="385"/>
      <c r="BD383" s="385"/>
      <c r="BE383" s="385"/>
      <c r="BF383" s="386"/>
    </row>
    <row r="384" spans="1:58" x14ac:dyDescent="0.25">
      <c r="A384" s="100">
        <f>'Input Volunteers'!A383</f>
        <v>0</v>
      </c>
      <c r="B384" s="104">
        <f t="shared" si="68"/>
        <v>0</v>
      </c>
      <c r="C384" s="105">
        <f t="shared" si="69"/>
        <v>0</v>
      </c>
      <c r="D384" s="106"/>
      <c r="E384" s="106"/>
      <c r="F384" s="146">
        <f t="shared" si="70"/>
        <v>0</v>
      </c>
      <c r="G384" s="148"/>
      <c r="H384" s="148"/>
      <c r="I384" s="147"/>
      <c r="J384" s="144">
        <f t="shared" si="71"/>
        <v>0</v>
      </c>
      <c r="K384" s="148"/>
      <c r="L384" s="148"/>
      <c r="M384" s="150"/>
      <c r="N384" s="146">
        <f t="shared" si="72"/>
        <v>0</v>
      </c>
      <c r="O384" s="148"/>
      <c r="P384" s="150"/>
      <c r="Q384" s="148"/>
      <c r="R384" s="146">
        <f t="shared" si="73"/>
        <v>0</v>
      </c>
      <c r="S384" s="150"/>
      <c r="T384" s="148"/>
      <c r="U384" s="148"/>
      <c r="V384" s="146">
        <f t="shared" si="74"/>
        <v>0</v>
      </c>
      <c r="W384" s="148"/>
      <c r="X384" s="148"/>
      <c r="Y384" s="150"/>
      <c r="Z384" s="146">
        <f t="shared" si="75"/>
        <v>0</v>
      </c>
      <c r="AA384" s="148"/>
      <c r="AB384" s="150"/>
      <c r="AC384" s="148"/>
      <c r="AD384" s="146">
        <f t="shared" si="76"/>
        <v>0</v>
      </c>
      <c r="AE384" s="148"/>
      <c r="AF384" s="148"/>
      <c r="AG384" s="150"/>
      <c r="AH384" s="150"/>
      <c r="AI384" s="148"/>
      <c r="AJ384" s="148"/>
      <c r="AK384" s="150"/>
      <c r="AL384" s="148"/>
      <c r="AM384" s="148"/>
      <c r="AN384" s="384"/>
      <c r="AO384" s="385"/>
      <c r="AP384" s="385"/>
      <c r="AQ384" s="385"/>
      <c r="AR384" s="385"/>
      <c r="AS384" s="385"/>
      <c r="AT384" s="386"/>
      <c r="AU384" s="384"/>
      <c r="AV384" s="385"/>
      <c r="AW384" s="385"/>
      <c r="AX384" s="385"/>
      <c r="AY384" s="385"/>
      <c r="AZ384" s="385"/>
      <c r="BA384" s="385"/>
      <c r="BB384" s="385"/>
      <c r="BC384" s="385"/>
      <c r="BD384" s="385"/>
      <c r="BE384" s="385"/>
      <c r="BF384" s="386"/>
    </row>
    <row r="385" spans="1:58" x14ac:dyDescent="0.25">
      <c r="A385" s="100">
        <f>'Input Volunteers'!A384</f>
        <v>0</v>
      </c>
      <c r="B385" s="104">
        <f t="shared" si="68"/>
        <v>0</v>
      </c>
      <c r="C385" s="105">
        <f t="shared" si="69"/>
        <v>0</v>
      </c>
      <c r="D385" s="106"/>
      <c r="E385" s="106"/>
      <c r="F385" s="146">
        <f t="shared" si="70"/>
        <v>0</v>
      </c>
      <c r="G385" s="148"/>
      <c r="H385" s="148"/>
      <c r="I385" s="147"/>
      <c r="J385" s="144">
        <f t="shared" si="71"/>
        <v>0</v>
      </c>
      <c r="K385" s="148"/>
      <c r="L385" s="148"/>
      <c r="M385" s="150"/>
      <c r="N385" s="146">
        <f t="shared" si="72"/>
        <v>0</v>
      </c>
      <c r="O385" s="148"/>
      <c r="P385" s="150"/>
      <c r="Q385" s="148"/>
      <c r="R385" s="146">
        <f t="shared" si="73"/>
        <v>0</v>
      </c>
      <c r="S385" s="150"/>
      <c r="T385" s="148"/>
      <c r="U385" s="148"/>
      <c r="V385" s="146">
        <f t="shared" si="74"/>
        <v>0</v>
      </c>
      <c r="W385" s="148"/>
      <c r="X385" s="148"/>
      <c r="Y385" s="150"/>
      <c r="Z385" s="146">
        <f t="shared" si="75"/>
        <v>0</v>
      </c>
      <c r="AA385" s="148"/>
      <c r="AB385" s="150"/>
      <c r="AC385" s="148"/>
      <c r="AD385" s="146">
        <f t="shared" si="76"/>
        <v>0</v>
      </c>
      <c r="AE385" s="148"/>
      <c r="AF385" s="148"/>
      <c r="AG385" s="150"/>
      <c r="AH385" s="150"/>
      <c r="AI385" s="148"/>
      <c r="AJ385" s="148"/>
      <c r="AK385" s="150"/>
      <c r="AL385" s="148"/>
      <c r="AM385" s="148"/>
      <c r="AN385" s="384"/>
      <c r="AO385" s="385"/>
      <c r="AP385" s="385"/>
      <c r="AQ385" s="385"/>
      <c r="AR385" s="385"/>
      <c r="AS385" s="385"/>
      <c r="AT385" s="386"/>
      <c r="AU385" s="384"/>
      <c r="AV385" s="385"/>
      <c r="AW385" s="385"/>
      <c r="AX385" s="385"/>
      <c r="AY385" s="385"/>
      <c r="AZ385" s="385"/>
      <c r="BA385" s="385"/>
      <c r="BB385" s="385"/>
      <c r="BC385" s="385"/>
      <c r="BD385" s="385"/>
      <c r="BE385" s="385"/>
      <c r="BF385" s="386"/>
    </row>
    <row r="386" spans="1:58" x14ac:dyDescent="0.25">
      <c r="A386" s="100">
        <f>'Input Volunteers'!A385</f>
        <v>0</v>
      </c>
      <c r="B386" s="104">
        <f t="shared" si="68"/>
        <v>0</v>
      </c>
      <c r="C386" s="105">
        <f t="shared" si="69"/>
        <v>0</v>
      </c>
      <c r="D386" s="106"/>
      <c r="E386" s="106"/>
      <c r="F386" s="146">
        <f t="shared" si="70"/>
        <v>0</v>
      </c>
      <c r="G386" s="148"/>
      <c r="H386" s="148"/>
      <c r="I386" s="147"/>
      <c r="J386" s="144">
        <f t="shared" si="71"/>
        <v>0</v>
      </c>
      <c r="K386" s="148"/>
      <c r="L386" s="148"/>
      <c r="M386" s="150"/>
      <c r="N386" s="146">
        <f t="shared" si="72"/>
        <v>0</v>
      </c>
      <c r="O386" s="148"/>
      <c r="P386" s="150"/>
      <c r="Q386" s="148"/>
      <c r="R386" s="146">
        <f t="shared" si="73"/>
        <v>0</v>
      </c>
      <c r="S386" s="150"/>
      <c r="T386" s="148"/>
      <c r="U386" s="148"/>
      <c r="V386" s="146">
        <f t="shared" si="74"/>
        <v>0</v>
      </c>
      <c r="W386" s="148"/>
      <c r="X386" s="148"/>
      <c r="Y386" s="150"/>
      <c r="Z386" s="146">
        <f t="shared" si="75"/>
        <v>0</v>
      </c>
      <c r="AA386" s="148"/>
      <c r="AB386" s="150"/>
      <c r="AC386" s="148"/>
      <c r="AD386" s="146">
        <f t="shared" si="76"/>
        <v>0</v>
      </c>
      <c r="AE386" s="148"/>
      <c r="AF386" s="148"/>
      <c r="AG386" s="150"/>
      <c r="AH386" s="150"/>
      <c r="AI386" s="148"/>
      <c r="AJ386" s="148"/>
      <c r="AK386" s="150"/>
      <c r="AL386" s="148"/>
      <c r="AM386" s="148"/>
      <c r="AN386" s="384"/>
      <c r="AO386" s="385"/>
      <c r="AP386" s="385"/>
      <c r="AQ386" s="385"/>
      <c r="AR386" s="385"/>
      <c r="AS386" s="385"/>
      <c r="AT386" s="386"/>
      <c r="AU386" s="384"/>
      <c r="AV386" s="385"/>
      <c r="AW386" s="385"/>
      <c r="AX386" s="385"/>
      <c r="AY386" s="385"/>
      <c r="AZ386" s="385"/>
      <c r="BA386" s="385"/>
      <c r="BB386" s="385"/>
      <c r="BC386" s="385"/>
      <c r="BD386" s="385"/>
      <c r="BE386" s="385"/>
      <c r="BF386" s="386"/>
    </row>
    <row r="387" spans="1:58" x14ac:dyDescent="0.25">
      <c r="A387" s="100">
        <f>'Input Volunteers'!A386</f>
        <v>0</v>
      </c>
      <c r="B387" s="104">
        <f t="shared" si="68"/>
        <v>0</v>
      </c>
      <c r="C387" s="105">
        <f t="shared" ref="C387:C431" si="77">SUM(D387:H387)</f>
        <v>0</v>
      </c>
      <c r="D387" s="106"/>
      <c r="E387" s="106"/>
      <c r="F387" s="146">
        <f t="shared" si="70"/>
        <v>0</v>
      </c>
      <c r="G387" s="148"/>
      <c r="H387" s="148"/>
      <c r="I387" s="147"/>
      <c r="J387" s="144">
        <f t="shared" si="71"/>
        <v>0</v>
      </c>
      <c r="K387" s="148"/>
      <c r="L387" s="148"/>
      <c r="M387" s="150"/>
      <c r="N387" s="146">
        <f t="shared" si="72"/>
        <v>0</v>
      </c>
      <c r="O387" s="148"/>
      <c r="P387" s="150"/>
      <c r="Q387" s="148"/>
      <c r="R387" s="146">
        <f t="shared" si="73"/>
        <v>0</v>
      </c>
      <c r="S387" s="150"/>
      <c r="T387" s="148"/>
      <c r="U387" s="148"/>
      <c r="V387" s="146">
        <f t="shared" si="74"/>
        <v>0</v>
      </c>
      <c r="W387" s="148"/>
      <c r="X387" s="148"/>
      <c r="Y387" s="150"/>
      <c r="Z387" s="146">
        <f t="shared" si="75"/>
        <v>0</v>
      </c>
      <c r="AA387" s="148"/>
      <c r="AB387" s="150"/>
      <c r="AC387" s="148"/>
      <c r="AD387" s="146">
        <f t="shared" si="76"/>
        <v>0</v>
      </c>
      <c r="AE387" s="148"/>
      <c r="AF387" s="148"/>
      <c r="AG387" s="150"/>
      <c r="AH387" s="150"/>
      <c r="AI387" s="148"/>
      <c r="AJ387" s="148"/>
      <c r="AK387" s="150"/>
      <c r="AL387" s="148"/>
      <c r="AM387" s="148"/>
      <c r="AN387" s="384"/>
      <c r="AO387" s="385"/>
      <c r="AP387" s="385"/>
      <c r="AQ387" s="385"/>
      <c r="AR387" s="385"/>
      <c r="AS387" s="385"/>
      <c r="AT387" s="386"/>
      <c r="AU387" s="384"/>
      <c r="AV387" s="385"/>
      <c r="AW387" s="385"/>
      <c r="AX387" s="385"/>
      <c r="AY387" s="385"/>
      <c r="AZ387" s="385"/>
      <c r="BA387" s="385"/>
      <c r="BB387" s="385"/>
      <c r="BC387" s="385"/>
      <c r="BD387" s="385"/>
      <c r="BE387" s="385"/>
      <c r="BF387" s="386"/>
    </row>
    <row r="388" spans="1:58" x14ac:dyDescent="0.25">
      <c r="A388" s="100">
        <f>'Input Volunteers'!A387</f>
        <v>0</v>
      </c>
      <c r="B388" s="104">
        <f t="shared" si="68"/>
        <v>0</v>
      </c>
      <c r="C388" s="105">
        <f t="shared" si="77"/>
        <v>0</v>
      </c>
      <c r="D388" s="106"/>
      <c r="E388" s="106"/>
      <c r="F388" s="146">
        <f t="shared" si="70"/>
        <v>0</v>
      </c>
      <c r="G388" s="148"/>
      <c r="H388" s="148"/>
      <c r="I388" s="147"/>
      <c r="J388" s="144">
        <f t="shared" si="71"/>
        <v>0</v>
      </c>
      <c r="K388" s="148"/>
      <c r="L388" s="148"/>
      <c r="M388" s="150"/>
      <c r="N388" s="146">
        <f t="shared" si="72"/>
        <v>0</v>
      </c>
      <c r="O388" s="148"/>
      <c r="P388" s="150"/>
      <c r="Q388" s="148"/>
      <c r="R388" s="146">
        <f t="shared" si="73"/>
        <v>0</v>
      </c>
      <c r="S388" s="150"/>
      <c r="T388" s="148"/>
      <c r="U388" s="148"/>
      <c r="V388" s="146">
        <f t="shared" si="74"/>
        <v>0</v>
      </c>
      <c r="W388" s="148"/>
      <c r="X388" s="148"/>
      <c r="Y388" s="150"/>
      <c r="Z388" s="146">
        <f t="shared" si="75"/>
        <v>0</v>
      </c>
      <c r="AA388" s="148"/>
      <c r="AB388" s="150"/>
      <c r="AC388" s="148"/>
      <c r="AD388" s="146">
        <f t="shared" si="76"/>
        <v>0</v>
      </c>
      <c r="AE388" s="148"/>
      <c r="AF388" s="148"/>
      <c r="AG388" s="150"/>
      <c r="AH388" s="150"/>
      <c r="AI388" s="148"/>
      <c r="AJ388" s="148"/>
      <c r="AK388" s="150"/>
      <c r="AL388" s="148"/>
      <c r="AM388" s="148"/>
      <c r="AN388" s="384"/>
      <c r="AO388" s="385"/>
      <c r="AP388" s="385"/>
      <c r="AQ388" s="385"/>
      <c r="AR388" s="385"/>
      <c r="AS388" s="385"/>
      <c r="AT388" s="386"/>
      <c r="AU388" s="384"/>
      <c r="AV388" s="385"/>
      <c r="AW388" s="385"/>
      <c r="AX388" s="385"/>
      <c r="AY388" s="385"/>
      <c r="AZ388" s="385"/>
      <c r="BA388" s="385"/>
      <c r="BB388" s="385"/>
      <c r="BC388" s="385"/>
      <c r="BD388" s="385"/>
      <c r="BE388" s="385"/>
      <c r="BF388" s="386"/>
    </row>
    <row r="389" spans="1:58" x14ac:dyDescent="0.25">
      <c r="A389" s="100">
        <f>'Input Volunteers'!A388</f>
        <v>0</v>
      </c>
      <c r="B389" s="104">
        <f t="shared" si="68"/>
        <v>0</v>
      </c>
      <c r="C389" s="105">
        <f t="shared" si="77"/>
        <v>0</v>
      </c>
      <c r="D389" s="106"/>
      <c r="E389" s="106"/>
      <c r="F389" s="146">
        <f t="shared" si="70"/>
        <v>0</v>
      </c>
      <c r="G389" s="148"/>
      <c r="H389" s="148"/>
      <c r="I389" s="147"/>
      <c r="J389" s="144">
        <f t="shared" si="71"/>
        <v>0</v>
      </c>
      <c r="K389" s="148"/>
      <c r="L389" s="148"/>
      <c r="M389" s="150"/>
      <c r="N389" s="146">
        <f t="shared" si="72"/>
        <v>0</v>
      </c>
      <c r="O389" s="148"/>
      <c r="P389" s="150"/>
      <c r="Q389" s="148"/>
      <c r="R389" s="146">
        <f t="shared" si="73"/>
        <v>0</v>
      </c>
      <c r="S389" s="150"/>
      <c r="T389" s="148"/>
      <c r="U389" s="148"/>
      <c r="V389" s="146">
        <f t="shared" si="74"/>
        <v>0</v>
      </c>
      <c r="W389" s="148"/>
      <c r="X389" s="148"/>
      <c r="Y389" s="150"/>
      <c r="Z389" s="146">
        <f t="shared" si="75"/>
        <v>0</v>
      </c>
      <c r="AA389" s="148"/>
      <c r="AB389" s="150"/>
      <c r="AC389" s="148"/>
      <c r="AD389" s="146">
        <f t="shared" si="76"/>
        <v>0</v>
      </c>
      <c r="AE389" s="148"/>
      <c r="AF389" s="148"/>
      <c r="AG389" s="150"/>
      <c r="AH389" s="150"/>
      <c r="AI389" s="148"/>
      <c r="AJ389" s="148"/>
      <c r="AK389" s="150"/>
      <c r="AL389" s="148"/>
      <c r="AM389" s="148"/>
      <c r="AN389" s="384"/>
      <c r="AO389" s="385"/>
      <c r="AP389" s="385"/>
      <c r="AQ389" s="385"/>
      <c r="AR389" s="385"/>
      <c r="AS389" s="385"/>
      <c r="AT389" s="386"/>
      <c r="AU389" s="384"/>
      <c r="AV389" s="385"/>
      <c r="AW389" s="385"/>
      <c r="AX389" s="385"/>
      <c r="AY389" s="385"/>
      <c r="AZ389" s="385"/>
      <c r="BA389" s="385"/>
      <c r="BB389" s="385"/>
      <c r="BC389" s="385"/>
      <c r="BD389" s="385"/>
      <c r="BE389" s="385"/>
      <c r="BF389" s="386"/>
    </row>
    <row r="390" spans="1:58" x14ac:dyDescent="0.25">
      <c r="A390" s="100">
        <f>'Input Volunteers'!A389</f>
        <v>0</v>
      </c>
      <c r="B390" s="104">
        <f t="shared" si="68"/>
        <v>0</v>
      </c>
      <c r="C390" s="105">
        <f t="shared" si="77"/>
        <v>0</v>
      </c>
      <c r="D390" s="106"/>
      <c r="E390" s="106"/>
      <c r="F390" s="146">
        <f t="shared" si="70"/>
        <v>0</v>
      </c>
      <c r="G390" s="148"/>
      <c r="H390" s="148"/>
      <c r="I390" s="147"/>
      <c r="J390" s="144">
        <f t="shared" si="71"/>
        <v>0</v>
      </c>
      <c r="K390" s="148"/>
      <c r="L390" s="148"/>
      <c r="M390" s="150"/>
      <c r="N390" s="146">
        <f t="shared" si="72"/>
        <v>0</v>
      </c>
      <c r="O390" s="148"/>
      <c r="P390" s="150"/>
      <c r="Q390" s="148"/>
      <c r="R390" s="146">
        <f t="shared" si="73"/>
        <v>0</v>
      </c>
      <c r="S390" s="150"/>
      <c r="T390" s="148"/>
      <c r="U390" s="148"/>
      <c r="V390" s="146">
        <f t="shared" si="74"/>
        <v>0</v>
      </c>
      <c r="W390" s="148"/>
      <c r="X390" s="148"/>
      <c r="Y390" s="150"/>
      <c r="Z390" s="146">
        <f t="shared" si="75"/>
        <v>0</v>
      </c>
      <c r="AA390" s="148"/>
      <c r="AB390" s="150"/>
      <c r="AC390" s="148"/>
      <c r="AD390" s="146">
        <f t="shared" si="76"/>
        <v>0</v>
      </c>
      <c r="AE390" s="148"/>
      <c r="AF390" s="148"/>
      <c r="AG390" s="150"/>
      <c r="AH390" s="150"/>
      <c r="AI390" s="148"/>
      <c r="AJ390" s="148"/>
      <c r="AK390" s="150"/>
      <c r="AL390" s="148"/>
      <c r="AM390" s="148"/>
      <c r="AN390" s="384"/>
      <c r="AO390" s="385"/>
      <c r="AP390" s="385"/>
      <c r="AQ390" s="385"/>
      <c r="AR390" s="385"/>
      <c r="AS390" s="385"/>
      <c r="AT390" s="386"/>
      <c r="AU390" s="384"/>
      <c r="AV390" s="385"/>
      <c r="AW390" s="385"/>
      <c r="AX390" s="385"/>
      <c r="AY390" s="385"/>
      <c r="AZ390" s="385"/>
      <c r="BA390" s="385"/>
      <c r="BB390" s="385"/>
      <c r="BC390" s="385"/>
      <c r="BD390" s="385"/>
      <c r="BE390" s="385"/>
      <c r="BF390" s="386"/>
    </row>
    <row r="391" spans="1:58" x14ac:dyDescent="0.25">
      <c r="A391" s="100">
        <f>'Input Volunteers'!A390</f>
        <v>0</v>
      </c>
      <c r="B391" s="104">
        <f t="shared" si="68"/>
        <v>0</v>
      </c>
      <c r="C391" s="105">
        <f t="shared" si="77"/>
        <v>0</v>
      </c>
      <c r="D391" s="106"/>
      <c r="E391" s="106"/>
      <c r="F391" s="146">
        <f t="shared" si="70"/>
        <v>0</v>
      </c>
      <c r="G391" s="148"/>
      <c r="H391" s="148"/>
      <c r="I391" s="147"/>
      <c r="J391" s="144">
        <f t="shared" si="71"/>
        <v>0</v>
      </c>
      <c r="K391" s="148"/>
      <c r="L391" s="148"/>
      <c r="M391" s="150"/>
      <c r="N391" s="146">
        <f t="shared" si="72"/>
        <v>0</v>
      </c>
      <c r="O391" s="148"/>
      <c r="P391" s="150"/>
      <c r="Q391" s="148"/>
      <c r="R391" s="146">
        <f t="shared" si="73"/>
        <v>0</v>
      </c>
      <c r="S391" s="150"/>
      <c r="T391" s="148"/>
      <c r="U391" s="148"/>
      <c r="V391" s="146">
        <f t="shared" si="74"/>
        <v>0</v>
      </c>
      <c r="W391" s="148"/>
      <c r="X391" s="148"/>
      <c r="Y391" s="150"/>
      <c r="Z391" s="146">
        <f t="shared" si="75"/>
        <v>0</v>
      </c>
      <c r="AA391" s="148"/>
      <c r="AB391" s="150"/>
      <c r="AC391" s="148"/>
      <c r="AD391" s="146">
        <f t="shared" si="76"/>
        <v>0</v>
      </c>
      <c r="AE391" s="148"/>
      <c r="AF391" s="148"/>
      <c r="AG391" s="150"/>
      <c r="AH391" s="150"/>
      <c r="AI391" s="148"/>
      <c r="AJ391" s="148"/>
      <c r="AK391" s="150"/>
      <c r="AL391" s="148"/>
      <c r="AM391" s="148"/>
      <c r="AN391" s="384"/>
      <c r="AO391" s="385"/>
      <c r="AP391" s="385"/>
      <c r="AQ391" s="385"/>
      <c r="AR391" s="385"/>
      <c r="AS391" s="385"/>
      <c r="AT391" s="386"/>
      <c r="AU391" s="384"/>
      <c r="AV391" s="385"/>
      <c r="AW391" s="385"/>
      <c r="AX391" s="385"/>
      <c r="AY391" s="385"/>
      <c r="AZ391" s="385"/>
      <c r="BA391" s="385"/>
      <c r="BB391" s="385"/>
      <c r="BC391" s="385"/>
      <c r="BD391" s="385"/>
      <c r="BE391" s="385"/>
      <c r="BF391" s="386"/>
    </row>
    <row r="392" spans="1:58" x14ac:dyDescent="0.25">
      <c r="A392" s="100">
        <f>'Input Volunteers'!A391</f>
        <v>0</v>
      </c>
      <c r="B392" s="104">
        <f t="shared" si="68"/>
        <v>0</v>
      </c>
      <c r="C392" s="105">
        <f t="shared" si="77"/>
        <v>0</v>
      </c>
      <c r="D392" s="106"/>
      <c r="E392" s="106"/>
      <c r="F392" s="146">
        <f t="shared" si="70"/>
        <v>0</v>
      </c>
      <c r="G392" s="148"/>
      <c r="H392" s="148"/>
      <c r="I392" s="147"/>
      <c r="J392" s="144">
        <f t="shared" si="71"/>
        <v>0</v>
      </c>
      <c r="K392" s="148"/>
      <c r="L392" s="148"/>
      <c r="M392" s="150"/>
      <c r="N392" s="146">
        <f t="shared" si="72"/>
        <v>0</v>
      </c>
      <c r="O392" s="148"/>
      <c r="P392" s="150"/>
      <c r="Q392" s="148"/>
      <c r="R392" s="146">
        <f t="shared" si="73"/>
        <v>0</v>
      </c>
      <c r="S392" s="150"/>
      <c r="T392" s="148"/>
      <c r="U392" s="148"/>
      <c r="V392" s="146">
        <f t="shared" si="74"/>
        <v>0</v>
      </c>
      <c r="W392" s="148"/>
      <c r="X392" s="148"/>
      <c r="Y392" s="150"/>
      <c r="Z392" s="146">
        <f t="shared" si="75"/>
        <v>0</v>
      </c>
      <c r="AA392" s="148"/>
      <c r="AB392" s="150"/>
      <c r="AC392" s="148"/>
      <c r="AD392" s="146">
        <f t="shared" si="76"/>
        <v>0</v>
      </c>
      <c r="AE392" s="148"/>
      <c r="AF392" s="148"/>
      <c r="AG392" s="150"/>
      <c r="AH392" s="150"/>
      <c r="AI392" s="148"/>
      <c r="AJ392" s="148"/>
      <c r="AK392" s="150"/>
      <c r="AL392" s="148"/>
      <c r="AM392" s="148"/>
      <c r="AN392" s="384"/>
      <c r="AO392" s="385"/>
      <c r="AP392" s="385"/>
      <c r="AQ392" s="385"/>
      <c r="AR392" s="385"/>
      <c r="AS392" s="385"/>
      <c r="AT392" s="386"/>
      <c r="AU392" s="384"/>
      <c r="AV392" s="385"/>
      <c r="AW392" s="385"/>
      <c r="AX392" s="385"/>
      <c r="AY392" s="385"/>
      <c r="AZ392" s="385"/>
      <c r="BA392" s="385"/>
      <c r="BB392" s="385"/>
      <c r="BC392" s="385"/>
      <c r="BD392" s="385"/>
      <c r="BE392" s="385"/>
      <c r="BF392" s="386"/>
    </row>
    <row r="393" spans="1:58" x14ac:dyDescent="0.25">
      <c r="A393" s="100">
        <f>'Input Volunteers'!A392</f>
        <v>0</v>
      </c>
      <c r="B393" s="104">
        <f t="shared" si="68"/>
        <v>0</v>
      </c>
      <c r="C393" s="105">
        <f t="shared" si="77"/>
        <v>0</v>
      </c>
      <c r="D393" s="106"/>
      <c r="E393" s="106"/>
      <c r="F393" s="146">
        <f t="shared" si="70"/>
        <v>0</v>
      </c>
      <c r="G393" s="148"/>
      <c r="H393" s="148"/>
      <c r="I393" s="147"/>
      <c r="J393" s="144">
        <f t="shared" si="71"/>
        <v>0</v>
      </c>
      <c r="K393" s="148"/>
      <c r="L393" s="148"/>
      <c r="M393" s="150"/>
      <c r="N393" s="146">
        <f t="shared" si="72"/>
        <v>0</v>
      </c>
      <c r="O393" s="148"/>
      <c r="P393" s="150"/>
      <c r="Q393" s="148"/>
      <c r="R393" s="146">
        <f t="shared" si="73"/>
        <v>0</v>
      </c>
      <c r="S393" s="150"/>
      <c r="T393" s="148"/>
      <c r="U393" s="148"/>
      <c r="V393" s="146">
        <f t="shared" si="74"/>
        <v>0</v>
      </c>
      <c r="W393" s="148"/>
      <c r="X393" s="148"/>
      <c r="Y393" s="150"/>
      <c r="Z393" s="146">
        <f t="shared" si="75"/>
        <v>0</v>
      </c>
      <c r="AA393" s="148"/>
      <c r="AB393" s="150"/>
      <c r="AC393" s="148"/>
      <c r="AD393" s="146">
        <f t="shared" si="76"/>
        <v>0</v>
      </c>
      <c r="AE393" s="148"/>
      <c r="AF393" s="148"/>
      <c r="AG393" s="150"/>
      <c r="AH393" s="150"/>
      <c r="AI393" s="148"/>
      <c r="AJ393" s="148"/>
      <c r="AK393" s="150"/>
      <c r="AL393" s="148"/>
      <c r="AM393" s="148"/>
      <c r="AN393" s="384"/>
      <c r="AO393" s="385"/>
      <c r="AP393" s="385"/>
      <c r="AQ393" s="385"/>
      <c r="AR393" s="385"/>
      <c r="AS393" s="385"/>
      <c r="AT393" s="386"/>
      <c r="AU393" s="384"/>
      <c r="AV393" s="385"/>
      <c r="AW393" s="385"/>
      <c r="AX393" s="385"/>
      <c r="AY393" s="385"/>
      <c r="AZ393" s="385"/>
      <c r="BA393" s="385"/>
      <c r="BB393" s="385"/>
      <c r="BC393" s="385"/>
      <c r="BD393" s="385"/>
      <c r="BE393" s="385"/>
      <c r="BF393" s="386"/>
    </row>
    <row r="394" spans="1:58" x14ac:dyDescent="0.25">
      <c r="A394" s="100">
        <f>'Input Volunteers'!A393</f>
        <v>0</v>
      </c>
      <c r="B394" s="104">
        <f t="shared" si="68"/>
        <v>0</v>
      </c>
      <c r="C394" s="105">
        <f t="shared" si="77"/>
        <v>0</v>
      </c>
      <c r="D394" s="106"/>
      <c r="E394" s="106"/>
      <c r="F394" s="146">
        <f t="shared" si="70"/>
        <v>0</v>
      </c>
      <c r="G394" s="148"/>
      <c r="H394" s="148"/>
      <c r="I394" s="147"/>
      <c r="J394" s="144">
        <f t="shared" si="71"/>
        <v>0</v>
      </c>
      <c r="K394" s="148"/>
      <c r="L394" s="148"/>
      <c r="M394" s="150"/>
      <c r="N394" s="146">
        <f t="shared" si="72"/>
        <v>0</v>
      </c>
      <c r="O394" s="148"/>
      <c r="P394" s="150"/>
      <c r="Q394" s="148"/>
      <c r="R394" s="146">
        <f t="shared" si="73"/>
        <v>0</v>
      </c>
      <c r="S394" s="150"/>
      <c r="T394" s="148"/>
      <c r="U394" s="148"/>
      <c r="V394" s="146">
        <f t="shared" si="74"/>
        <v>0</v>
      </c>
      <c r="W394" s="148"/>
      <c r="X394" s="148"/>
      <c r="Y394" s="150"/>
      <c r="Z394" s="146">
        <f t="shared" si="75"/>
        <v>0</v>
      </c>
      <c r="AA394" s="148"/>
      <c r="AB394" s="150"/>
      <c r="AC394" s="148"/>
      <c r="AD394" s="146">
        <f t="shared" si="76"/>
        <v>0</v>
      </c>
      <c r="AE394" s="148"/>
      <c r="AF394" s="148"/>
      <c r="AG394" s="150"/>
      <c r="AH394" s="150"/>
      <c r="AI394" s="148"/>
      <c r="AJ394" s="148"/>
      <c r="AK394" s="150"/>
      <c r="AL394" s="148"/>
      <c r="AM394" s="148"/>
      <c r="AN394" s="384"/>
      <c r="AO394" s="385"/>
      <c r="AP394" s="385"/>
      <c r="AQ394" s="385"/>
      <c r="AR394" s="385"/>
      <c r="AS394" s="385"/>
      <c r="AT394" s="386"/>
      <c r="AU394" s="384"/>
      <c r="AV394" s="385"/>
      <c r="AW394" s="385"/>
      <c r="AX394" s="385"/>
      <c r="AY394" s="385"/>
      <c r="AZ394" s="385"/>
      <c r="BA394" s="385"/>
      <c r="BB394" s="385"/>
      <c r="BC394" s="385"/>
      <c r="BD394" s="385"/>
      <c r="BE394" s="385"/>
      <c r="BF394" s="386"/>
    </row>
    <row r="395" spans="1:58" x14ac:dyDescent="0.25">
      <c r="A395" s="100">
        <f>'Input Volunteers'!A394</f>
        <v>0</v>
      </c>
      <c r="B395" s="104">
        <f t="shared" si="68"/>
        <v>0</v>
      </c>
      <c r="C395" s="105">
        <f t="shared" si="77"/>
        <v>0</v>
      </c>
      <c r="D395" s="106"/>
      <c r="E395" s="106"/>
      <c r="F395" s="146">
        <f t="shared" si="70"/>
        <v>0</v>
      </c>
      <c r="G395" s="148"/>
      <c r="H395" s="148"/>
      <c r="I395" s="147"/>
      <c r="J395" s="144">
        <f t="shared" si="71"/>
        <v>0</v>
      </c>
      <c r="K395" s="148"/>
      <c r="L395" s="148"/>
      <c r="M395" s="150"/>
      <c r="N395" s="146">
        <f t="shared" si="72"/>
        <v>0</v>
      </c>
      <c r="O395" s="148"/>
      <c r="P395" s="150"/>
      <c r="Q395" s="148"/>
      <c r="R395" s="146">
        <f t="shared" si="73"/>
        <v>0</v>
      </c>
      <c r="S395" s="150"/>
      <c r="T395" s="148"/>
      <c r="U395" s="148"/>
      <c r="V395" s="146">
        <f t="shared" si="74"/>
        <v>0</v>
      </c>
      <c r="W395" s="148"/>
      <c r="X395" s="148"/>
      <c r="Y395" s="150"/>
      <c r="Z395" s="146">
        <f t="shared" si="75"/>
        <v>0</v>
      </c>
      <c r="AA395" s="148"/>
      <c r="AB395" s="150"/>
      <c r="AC395" s="148"/>
      <c r="AD395" s="146">
        <f t="shared" si="76"/>
        <v>0</v>
      </c>
      <c r="AE395" s="148"/>
      <c r="AF395" s="148"/>
      <c r="AG395" s="150"/>
      <c r="AH395" s="150"/>
      <c r="AI395" s="148"/>
      <c r="AJ395" s="148"/>
      <c r="AK395" s="150"/>
      <c r="AL395" s="148"/>
      <c r="AM395" s="148"/>
      <c r="AN395" s="384"/>
      <c r="AO395" s="385"/>
      <c r="AP395" s="385"/>
      <c r="AQ395" s="385"/>
      <c r="AR395" s="385"/>
      <c r="AS395" s="385"/>
      <c r="AT395" s="386"/>
      <c r="AU395" s="384"/>
      <c r="AV395" s="385"/>
      <c r="AW395" s="385"/>
      <c r="AX395" s="385"/>
      <c r="AY395" s="385"/>
      <c r="AZ395" s="385"/>
      <c r="BA395" s="385"/>
      <c r="BB395" s="385"/>
      <c r="BC395" s="385"/>
      <c r="BD395" s="385"/>
      <c r="BE395" s="385"/>
      <c r="BF395" s="386"/>
    </row>
    <row r="396" spans="1:58" x14ac:dyDescent="0.25">
      <c r="A396" s="100">
        <f>'Input Volunteers'!A395</f>
        <v>0</v>
      </c>
      <c r="B396" s="104">
        <f t="shared" si="68"/>
        <v>0</v>
      </c>
      <c r="C396" s="105">
        <f t="shared" si="77"/>
        <v>0</v>
      </c>
      <c r="D396" s="106"/>
      <c r="E396" s="106"/>
      <c r="F396" s="146">
        <f t="shared" si="70"/>
        <v>0</v>
      </c>
      <c r="G396" s="148"/>
      <c r="H396" s="148"/>
      <c r="I396" s="147"/>
      <c r="J396" s="144">
        <f t="shared" si="71"/>
        <v>0</v>
      </c>
      <c r="K396" s="148"/>
      <c r="L396" s="148"/>
      <c r="M396" s="150"/>
      <c r="N396" s="146">
        <f t="shared" si="72"/>
        <v>0</v>
      </c>
      <c r="O396" s="148"/>
      <c r="P396" s="150"/>
      <c r="Q396" s="148"/>
      <c r="R396" s="146">
        <f t="shared" si="73"/>
        <v>0</v>
      </c>
      <c r="S396" s="150"/>
      <c r="T396" s="148"/>
      <c r="U396" s="148"/>
      <c r="V396" s="146">
        <f t="shared" si="74"/>
        <v>0</v>
      </c>
      <c r="W396" s="148"/>
      <c r="X396" s="148"/>
      <c r="Y396" s="150"/>
      <c r="Z396" s="146">
        <f t="shared" si="75"/>
        <v>0</v>
      </c>
      <c r="AA396" s="148"/>
      <c r="AB396" s="150"/>
      <c r="AC396" s="148"/>
      <c r="AD396" s="146">
        <f t="shared" si="76"/>
        <v>0</v>
      </c>
      <c r="AE396" s="148"/>
      <c r="AF396" s="148"/>
      <c r="AG396" s="150"/>
      <c r="AH396" s="150"/>
      <c r="AI396" s="148"/>
      <c r="AJ396" s="148"/>
      <c r="AK396" s="150"/>
      <c r="AL396" s="148"/>
      <c r="AM396" s="148"/>
      <c r="AN396" s="384"/>
      <c r="AO396" s="385"/>
      <c r="AP396" s="385"/>
      <c r="AQ396" s="385"/>
      <c r="AR396" s="385"/>
      <c r="AS396" s="385"/>
      <c r="AT396" s="386"/>
      <c r="AU396" s="384"/>
      <c r="AV396" s="385"/>
      <c r="AW396" s="385"/>
      <c r="AX396" s="385"/>
      <c r="AY396" s="385"/>
      <c r="AZ396" s="385"/>
      <c r="BA396" s="385"/>
      <c r="BB396" s="385"/>
      <c r="BC396" s="385"/>
      <c r="BD396" s="385"/>
      <c r="BE396" s="385"/>
      <c r="BF396" s="386"/>
    </row>
    <row r="397" spans="1:58" x14ac:dyDescent="0.25">
      <c r="A397" s="100">
        <f>'Input Volunteers'!A396</f>
        <v>0</v>
      </c>
      <c r="B397" s="104">
        <f t="shared" si="68"/>
        <v>0</v>
      </c>
      <c r="C397" s="105">
        <f t="shared" si="77"/>
        <v>0</v>
      </c>
      <c r="D397" s="106"/>
      <c r="E397" s="106"/>
      <c r="F397" s="146">
        <f t="shared" si="70"/>
        <v>0</v>
      </c>
      <c r="G397" s="148"/>
      <c r="H397" s="148"/>
      <c r="I397" s="147"/>
      <c r="J397" s="144">
        <f t="shared" si="71"/>
        <v>0</v>
      </c>
      <c r="K397" s="148"/>
      <c r="L397" s="148"/>
      <c r="M397" s="150"/>
      <c r="N397" s="146">
        <f t="shared" si="72"/>
        <v>0</v>
      </c>
      <c r="O397" s="148"/>
      <c r="P397" s="150"/>
      <c r="Q397" s="148"/>
      <c r="R397" s="146">
        <f t="shared" si="73"/>
        <v>0</v>
      </c>
      <c r="S397" s="150"/>
      <c r="T397" s="148"/>
      <c r="U397" s="148"/>
      <c r="V397" s="146">
        <f t="shared" si="74"/>
        <v>0</v>
      </c>
      <c r="W397" s="148"/>
      <c r="X397" s="148"/>
      <c r="Y397" s="150"/>
      <c r="Z397" s="146">
        <f t="shared" si="75"/>
        <v>0</v>
      </c>
      <c r="AA397" s="148"/>
      <c r="AB397" s="150"/>
      <c r="AC397" s="148"/>
      <c r="AD397" s="146">
        <f t="shared" si="76"/>
        <v>0</v>
      </c>
      <c r="AE397" s="148"/>
      <c r="AF397" s="148"/>
      <c r="AG397" s="150"/>
      <c r="AH397" s="150"/>
      <c r="AI397" s="148"/>
      <c r="AJ397" s="148"/>
      <c r="AK397" s="150"/>
      <c r="AL397" s="148"/>
      <c r="AM397" s="148"/>
      <c r="AN397" s="384"/>
      <c r="AO397" s="385"/>
      <c r="AP397" s="385"/>
      <c r="AQ397" s="385"/>
      <c r="AR397" s="385"/>
      <c r="AS397" s="385"/>
      <c r="AT397" s="386"/>
      <c r="AU397" s="384"/>
      <c r="AV397" s="385"/>
      <c r="AW397" s="385"/>
      <c r="AX397" s="385"/>
      <c r="AY397" s="385"/>
      <c r="AZ397" s="385"/>
      <c r="BA397" s="385"/>
      <c r="BB397" s="385"/>
      <c r="BC397" s="385"/>
      <c r="BD397" s="385"/>
      <c r="BE397" s="385"/>
      <c r="BF397" s="386"/>
    </row>
    <row r="398" spans="1:58" x14ac:dyDescent="0.25">
      <c r="A398" s="100">
        <f>'Input Volunteers'!A397</f>
        <v>0</v>
      </c>
      <c r="B398" s="104">
        <f t="shared" si="68"/>
        <v>0</v>
      </c>
      <c r="C398" s="105">
        <f t="shared" si="77"/>
        <v>0</v>
      </c>
      <c r="D398" s="106"/>
      <c r="E398" s="106"/>
      <c r="F398" s="146">
        <f t="shared" si="70"/>
        <v>0</v>
      </c>
      <c r="G398" s="148"/>
      <c r="H398" s="148"/>
      <c r="I398" s="147"/>
      <c r="J398" s="144">
        <f t="shared" si="71"/>
        <v>0</v>
      </c>
      <c r="K398" s="148"/>
      <c r="L398" s="148"/>
      <c r="M398" s="150"/>
      <c r="N398" s="146">
        <f t="shared" si="72"/>
        <v>0</v>
      </c>
      <c r="O398" s="148"/>
      <c r="P398" s="150"/>
      <c r="Q398" s="148"/>
      <c r="R398" s="146">
        <f t="shared" si="73"/>
        <v>0</v>
      </c>
      <c r="S398" s="150"/>
      <c r="T398" s="148"/>
      <c r="U398" s="148"/>
      <c r="V398" s="146">
        <f t="shared" si="74"/>
        <v>0</v>
      </c>
      <c r="W398" s="148"/>
      <c r="X398" s="148"/>
      <c r="Y398" s="150"/>
      <c r="Z398" s="146">
        <f t="shared" si="75"/>
        <v>0</v>
      </c>
      <c r="AA398" s="148"/>
      <c r="AB398" s="150"/>
      <c r="AC398" s="148"/>
      <c r="AD398" s="146">
        <f t="shared" si="76"/>
        <v>0</v>
      </c>
      <c r="AE398" s="148"/>
      <c r="AF398" s="148"/>
      <c r="AG398" s="150"/>
      <c r="AH398" s="150"/>
      <c r="AI398" s="148"/>
      <c r="AJ398" s="148"/>
      <c r="AK398" s="150"/>
      <c r="AL398" s="148"/>
      <c r="AM398" s="148"/>
      <c r="AN398" s="384"/>
      <c r="AO398" s="385"/>
      <c r="AP398" s="385"/>
      <c r="AQ398" s="385"/>
      <c r="AR398" s="385"/>
      <c r="AS398" s="385"/>
      <c r="AT398" s="386"/>
      <c r="AU398" s="384"/>
      <c r="AV398" s="385"/>
      <c r="AW398" s="385"/>
      <c r="AX398" s="385"/>
      <c r="AY398" s="385"/>
      <c r="AZ398" s="385"/>
      <c r="BA398" s="385"/>
      <c r="BB398" s="385"/>
      <c r="BC398" s="385"/>
      <c r="BD398" s="385"/>
      <c r="BE398" s="385"/>
      <c r="BF398" s="386"/>
    </row>
    <row r="399" spans="1:58" x14ac:dyDescent="0.25">
      <c r="A399" s="100">
        <f>'Input Volunteers'!A398</f>
        <v>0</v>
      </c>
      <c r="B399" s="104">
        <f t="shared" si="68"/>
        <v>0</v>
      </c>
      <c r="C399" s="105">
        <f t="shared" si="77"/>
        <v>0</v>
      </c>
      <c r="D399" s="106"/>
      <c r="E399" s="106"/>
      <c r="F399" s="146">
        <f t="shared" si="70"/>
        <v>0</v>
      </c>
      <c r="G399" s="148"/>
      <c r="H399" s="148"/>
      <c r="I399" s="147"/>
      <c r="J399" s="144">
        <f t="shared" si="71"/>
        <v>0</v>
      </c>
      <c r="K399" s="148"/>
      <c r="L399" s="148"/>
      <c r="M399" s="150"/>
      <c r="N399" s="146">
        <f t="shared" si="72"/>
        <v>0</v>
      </c>
      <c r="O399" s="148"/>
      <c r="P399" s="150"/>
      <c r="Q399" s="148"/>
      <c r="R399" s="146">
        <f t="shared" si="73"/>
        <v>0</v>
      </c>
      <c r="S399" s="150"/>
      <c r="T399" s="148"/>
      <c r="U399" s="148"/>
      <c r="V399" s="146">
        <f t="shared" si="74"/>
        <v>0</v>
      </c>
      <c r="W399" s="148"/>
      <c r="X399" s="148"/>
      <c r="Y399" s="150"/>
      <c r="Z399" s="146">
        <f t="shared" si="75"/>
        <v>0</v>
      </c>
      <c r="AA399" s="148"/>
      <c r="AB399" s="150"/>
      <c r="AC399" s="148"/>
      <c r="AD399" s="146">
        <f t="shared" si="76"/>
        <v>0</v>
      </c>
      <c r="AE399" s="148"/>
      <c r="AF399" s="148"/>
      <c r="AG399" s="150"/>
      <c r="AH399" s="150"/>
      <c r="AI399" s="148"/>
      <c r="AJ399" s="148"/>
      <c r="AK399" s="150"/>
      <c r="AL399" s="148"/>
      <c r="AM399" s="148"/>
      <c r="AN399" s="384"/>
      <c r="AO399" s="385"/>
      <c r="AP399" s="385"/>
      <c r="AQ399" s="385"/>
      <c r="AR399" s="385"/>
      <c r="AS399" s="385"/>
      <c r="AT399" s="386"/>
      <c r="AU399" s="384"/>
      <c r="AV399" s="385"/>
      <c r="AW399" s="385"/>
      <c r="AX399" s="385"/>
      <c r="AY399" s="385"/>
      <c r="AZ399" s="385"/>
      <c r="BA399" s="385"/>
      <c r="BB399" s="385"/>
      <c r="BC399" s="385"/>
      <c r="BD399" s="385"/>
      <c r="BE399" s="385"/>
      <c r="BF399" s="386"/>
    </row>
    <row r="400" spans="1:58" x14ac:dyDescent="0.25">
      <c r="A400" s="100">
        <f>'Input Volunteers'!A399</f>
        <v>0</v>
      </c>
      <c r="B400" s="104">
        <f t="shared" si="68"/>
        <v>0</v>
      </c>
      <c r="C400" s="105">
        <f t="shared" si="77"/>
        <v>0</v>
      </c>
      <c r="D400" s="106"/>
      <c r="E400" s="106"/>
      <c r="F400" s="146">
        <f t="shared" si="70"/>
        <v>0</v>
      </c>
      <c r="G400" s="148"/>
      <c r="H400" s="148"/>
      <c r="I400" s="147"/>
      <c r="J400" s="144">
        <f t="shared" si="71"/>
        <v>0</v>
      </c>
      <c r="K400" s="148"/>
      <c r="L400" s="148"/>
      <c r="M400" s="150"/>
      <c r="N400" s="146">
        <f t="shared" si="72"/>
        <v>0</v>
      </c>
      <c r="O400" s="148"/>
      <c r="P400" s="150"/>
      <c r="Q400" s="148"/>
      <c r="R400" s="146">
        <f t="shared" si="73"/>
        <v>0</v>
      </c>
      <c r="S400" s="150"/>
      <c r="T400" s="148"/>
      <c r="U400" s="148"/>
      <c r="V400" s="146">
        <f t="shared" si="74"/>
        <v>0</v>
      </c>
      <c r="W400" s="148"/>
      <c r="X400" s="148"/>
      <c r="Y400" s="150"/>
      <c r="Z400" s="146">
        <f t="shared" si="75"/>
        <v>0</v>
      </c>
      <c r="AA400" s="148"/>
      <c r="AB400" s="150"/>
      <c r="AC400" s="148"/>
      <c r="AD400" s="146">
        <f t="shared" si="76"/>
        <v>0</v>
      </c>
      <c r="AE400" s="148"/>
      <c r="AF400" s="148"/>
      <c r="AG400" s="150"/>
      <c r="AH400" s="150"/>
      <c r="AI400" s="148"/>
      <c r="AJ400" s="148"/>
      <c r="AK400" s="150"/>
      <c r="AL400" s="148"/>
      <c r="AM400" s="148"/>
      <c r="AN400" s="384"/>
      <c r="AO400" s="385"/>
      <c r="AP400" s="385"/>
      <c r="AQ400" s="385"/>
      <c r="AR400" s="385"/>
      <c r="AS400" s="385"/>
      <c r="AT400" s="386"/>
      <c r="AU400" s="384"/>
      <c r="AV400" s="385"/>
      <c r="AW400" s="385"/>
      <c r="AX400" s="385"/>
      <c r="AY400" s="385"/>
      <c r="AZ400" s="385"/>
      <c r="BA400" s="385"/>
      <c r="BB400" s="385"/>
      <c r="BC400" s="385"/>
      <c r="BD400" s="385"/>
      <c r="BE400" s="385"/>
      <c r="BF400" s="386"/>
    </row>
    <row r="401" spans="1:58" x14ac:dyDescent="0.25">
      <c r="A401" s="100">
        <f>'Input Volunteers'!A400</f>
        <v>0</v>
      </c>
      <c r="B401" s="104">
        <f t="shared" si="68"/>
        <v>0</v>
      </c>
      <c r="C401" s="105">
        <f t="shared" si="77"/>
        <v>0</v>
      </c>
      <c r="D401" s="106"/>
      <c r="E401" s="106"/>
      <c r="F401" s="146">
        <f t="shared" si="70"/>
        <v>0</v>
      </c>
      <c r="G401" s="148"/>
      <c r="H401" s="148"/>
      <c r="I401" s="147"/>
      <c r="J401" s="144">
        <f t="shared" si="71"/>
        <v>0</v>
      </c>
      <c r="K401" s="148"/>
      <c r="L401" s="148"/>
      <c r="M401" s="150"/>
      <c r="N401" s="146">
        <f t="shared" si="72"/>
        <v>0</v>
      </c>
      <c r="O401" s="148"/>
      <c r="P401" s="150"/>
      <c r="Q401" s="148"/>
      <c r="R401" s="146">
        <f t="shared" si="73"/>
        <v>0</v>
      </c>
      <c r="S401" s="150"/>
      <c r="T401" s="148"/>
      <c r="U401" s="148"/>
      <c r="V401" s="146">
        <f t="shared" si="74"/>
        <v>0</v>
      </c>
      <c r="W401" s="148"/>
      <c r="X401" s="148"/>
      <c r="Y401" s="150"/>
      <c r="Z401" s="146">
        <f t="shared" si="75"/>
        <v>0</v>
      </c>
      <c r="AA401" s="148"/>
      <c r="AB401" s="150"/>
      <c r="AC401" s="148"/>
      <c r="AD401" s="146">
        <f t="shared" si="76"/>
        <v>0</v>
      </c>
      <c r="AE401" s="148"/>
      <c r="AF401" s="148"/>
      <c r="AG401" s="150"/>
      <c r="AH401" s="150"/>
      <c r="AI401" s="148"/>
      <c r="AJ401" s="148"/>
      <c r="AK401" s="150"/>
      <c r="AL401" s="148"/>
      <c r="AM401" s="148"/>
      <c r="AN401" s="384"/>
      <c r="AO401" s="385"/>
      <c r="AP401" s="385"/>
      <c r="AQ401" s="385"/>
      <c r="AR401" s="385"/>
      <c r="AS401" s="385"/>
      <c r="AT401" s="386"/>
      <c r="AU401" s="384"/>
      <c r="AV401" s="385"/>
      <c r="AW401" s="385"/>
      <c r="AX401" s="385"/>
      <c r="AY401" s="385"/>
      <c r="AZ401" s="385"/>
      <c r="BA401" s="385"/>
      <c r="BB401" s="385"/>
      <c r="BC401" s="385"/>
      <c r="BD401" s="385"/>
      <c r="BE401" s="385"/>
      <c r="BF401" s="386"/>
    </row>
    <row r="402" spans="1:58" x14ac:dyDescent="0.25">
      <c r="A402" s="100">
        <f>'Input Volunteers'!A401</f>
        <v>0</v>
      </c>
      <c r="B402" s="104">
        <f t="shared" si="68"/>
        <v>0</v>
      </c>
      <c r="C402" s="105">
        <f t="shared" si="77"/>
        <v>0</v>
      </c>
      <c r="D402" s="106"/>
      <c r="E402" s="106"/>
      <c r="F402" s="146">
        <f t="shared" si="70"/>
        <v>0</v>
      </c>
      <c r="G402" s="148"/>
      <c r="H402" s="148"/>
      <c r="I402" s="147"/>
      <c r="J402" s="144">
        <f t="shared" si="71"/>
        <v>0</v>
      </c>
      <c r="K402" s="148"/>
      <c r="L402" s="148"/>
      <c r="M402" s="150"/>
      <c r="N402" s="146">
        <f t="shared" si="72"/>
        <v>0</v>
      </c>
      <c r="O402" s="148"/>
      <c r="P402" s="150"/>
      <c r="Q402" s="148"/>
      <c r="R402" s="146">
        <f t="shared" si="73"/>
        <v>0</v>
      </c>
      <c r="S402" s="150"/>
      <c r="T402" s="148"/>
      <c r="U402" s="148"/>
      <c r="V402" s="146">
        <f t="shared" si="74"/>
        <v>0</v>
      </c>
      <c r="W402" s="148"/>
      <c r="X402" s="148"/>
      <c r="Y402" s="150"/>
      <c r="Z402" s="146">
        <f t="shared" si="75"/>
        <v>0</v>
      </c>
      <c r="AA402" s="148"/>
      <c r="AB402" s="150"/>
      <c r="AC402" s="148"/>
      <c r="AD402" s="146">
        <f t="shared" si="76"/>
        <v>0</v>
      </c>
      <c r="AE402" s="148"/>
      <c r="AF402" s="148"/>
      <c r="AG402" s="150"/>
      <c r="AH402" s="150"/>
      <c r="AI402" s="148"/>
      <c r="AJ402" s="148"/>
      <c r="AK402" s="150"/>
      <c r="AL402" s="148"/>
      <c r="AM402" s="148"/>
      <c r="AN402" s="384"/>
      <c r="AO402" s="385"/>
      <c r="AP402" s="385"/>
      <c r="AQ402" s="385"/>
      <c r="AR402" s="385"/>
      <c r="AS402" s="385"/>
      <c r="AT402" s="386"/>
      <c r="AU402" s="384"/>
      <c r="AV402" s="385"/>
      <c r="AW402" s="385"/>
      <c r="AX402" s="385"/>
      <c r="AY402" s="385"/>
      <c r="AZ402" s="385"/>
      <c r="BA402" s="385"/>
      <c r="BB402" s="385"/>
      <c r="BC402" s="385"/>
      <c r="BD402" s="385"/>
      <c r="BE402" s="385"/>
      <c r="BF402" s="386"/>
    </row>
    <row r="403" spans="1:58" x14ac:dyDescent="0.25">
      <c r="A403" s="100">
        <f>'Input Volunteers'!A402</f>
        <v>0</v>
      </c>
      <c r="B403" s="104">
        <f t="shared" si="68"/>
        <v>0</v>
      </c>
      <c r="C403" s="105">
        <f t="shared" si="77"/>
        <v>0</v>
      </c>
      <c r="D403" s="106"/>
      <c r="E403" s="106"/>
      <c r="F403" s="146">
        <f t="shared" si="70"/>
        <v>0</v>
      </c>
      <c r="G403" s="148"/>
      <c r="H403" s="148"/>
      <c r="I403" s="147"/>
      <c r="J403" s="144">
        <f t="shared" si="71"/>
        <v>0</v>
      </c>
      <c r="K403" s="148"/>
      <c r="L403" s="148"/>
      <c r="M403" s="150"/>
      <c r="N403" s="146">
        <f t="shared" si="72"/>
        <v>0</v>
      </c>
      <c r="O403" s="148"/>
      <c r="P403" s="150"/>
      <c r="Q403" s="148"/>
      <c r="R403" s="146">
        <f t="shared" si="73"/>
        <v>0</v>
      </c>
      <c r="S403" s="150"/>
      <c r="T403" s="148"/>
      <c r="U403" s="148"/>
      <c r="V403" s="146">
        <f t="shared" si="74"/>
        <v>0</v>
      </c>
      <c r="W403" s="148"/>
      <c r="X403" s="148"/>
      <c r="Y403" s="150"/>
      <c r="Z403" s="146">
        <f t="shared" si="75"/>
        <v>0</v>
      </c>
      <c r="AA403" s="148"/>
      <c r="AB403" s="150"/>
      <c r="AC403" s="148"/>
      <c r="AD403" s="146">
        <f t="shared" si="76"/>
        <v>0</v>
      </c>
      <c r="AE403" s="148"/>
      <c r="AF403" s="148"/>
      <c r="AG403" s="150"/>
      <c r="AH403" s="150"/>
      <c r="AI403" s="148"/>
      <c r="AJ403" s="148"/>
      <c r="AK403" s="150"/>
      <c r="AL403" s="148"/>
      <c r="AM403" s="148"/>
      <c r="AN403" s="384"/>
      <c r="AO403" s="385"/>
      <c r="AP403" s="385"/>
      <c r="AQ403" s="385"/>
      <c r="AR403" s="385"/>
      <c r="AS403" s="385"/>
      <c r="AT403" s="386"/>
      <c r="AU403" s="384"/>
      <c r="AV403" s="385"/>
      <c r="AW403" s="385"/>
      <c r="AX403" s="385"/>
      <c r="AY403" s="385"/>
      <c r="AZ403" s="385"/>
      <c r="BA403" s="385"/>
      <c r="BB403" s="385"/>
      <c r="BC403" s="385"/>
      <c r="BD403" s="385"/>
      <c r="BE403" s="385"/>
      <c r="BF403" s="386"/>
    </row>
    <row r="404" spans="1:58" x14ac:dyDescent="0.25">
      <c r="A404" s="100">
        <f>'Input Volunteers'!A403</f>
        <v>0</v>
      </c>
      <c r="B404" s="104">
        <f t="shared" si="68"/>
        <v>0</v>
      </c>
      <c r="C404" s="105">
        <f t="shared" si="77"/>
        <v>0</v>
      </c>
      <c r="D404" s="106"/>
      <c r="E404" s="106"/>
      <c r="F404" s="146">
        <f t="shared" si="70"/>
        <v>0</v>
      </c>
      <c r="G404" s="148"/>
      <c r="H404" s="148"/>
      <c r="I404" s="147"/>
      <c r="J404" s="144">
        <f t="shared" si="71"/>
        <v>0</v>
      </c>
      <c r="K404" s="148"/>
      <c r="L404" s="148"/>
      <c r="M404" s="150"/>
      <c r="N404" s="146">
        <f t="shared" si="72"/>
        <v>0</v>
      </c>
      <c r="O404" s="148"/>
      <c r="P404" s="150"/>
      <c r="Q404" s="148"/>
      <c r="R404" s="146">
        <f t="shared" si="73"/>
        <v>0</v>
      </c>
      <c r="S404" s="150"/>
      <c r="T404" s="148"/>
      <c r="U404" s="148"/>
      <c r="V404" s="146">
        <f t="shared" si="74"/>
        <v>0</v>
      </c>
      <c r="W404" s="148"/>
      <c r="X404" s="148"/>
      <c r="Y404" s="150"/>
      <c r="Z404" s="146">
        <f t="shared" si="75"/>
        <v>0</v>
      </c>
      <c r="AA404" s="148"/>
      <c r="AB404" s="150"/>
      <c r="AC404" s="148"/>
      <c r="AD404" s="146">
        <f t="shared" si="76"/>
        <v>0</v>
      </c>
      <c r="AE404" s="148"/>
      <c r="AF404" s="148"/>
      <c r="AG404" s="150"/>
      <c r="AH404" s="150"/>
      <c r="AI404" s="148"/>
      <c r="AJ404" s="148"/>
      <c r="AK404" s="150"/>
      <c r="AL404" s="148"/>
      <c r="AM404" s="148"/>
      <c r="AN404" s="384"/>
      <c r="AO404" s="385"/>
      <c r="AP404" s="385"/>
      <c r="AQ404" s="385"/>
      <c r="AR404" s="385"/>
      <c r="AS404" s="385"/>
      <c r="AT404" s="386"/>
      <c r="AU404" s="384"/>
      <c r="AV404" s="385"/>
      <c r="AW404" s="385"/>
      <c r="AX404" s="385"/>
      <c r="AY404" s="385"/>
      <c r="AZ404" s="385"/>
      <c r="BA404" s="385"/>
      <c r="BB404" s="385"/>
      <c r="BC404" s="385"/>
      <c r="BD404" s="385"/>
      <c r="BE404" s="385"/>
      <c r="BF404" s="386"/>
    </row>
    <row r="405" spans="1:58" x14ac:dyDescent="0.25">
      <c r="A405" s="100">
        <f>'Input Volunteers'!A404</f>
        <v>0</v>
      </c>
      <c r="B405" s="104">
        <f t="shared" si="68"/>
        <v>0</v>
      </c>
      <c r="C405" s="105">
        <f t="shared" si="77"/>
        <v>0</v>
      </c>
      <c r="D405" s="106"/>
      <c r="E405" s="106"/>
      <c r="F405" s="146">
        <f t="shared" si="70"/>
        <v>0</v>
      </c>
      <c r="G405" s="148"/>
      <c r="H405" s="148"/>
      <c r="I405" s="147"/>
      <c r="J405" s="144">
        <f t="shared" si="71"/>
        <v>0</v>
      </c>
      <c r="K405" s="148"/>
      <c r="L405" s="148"/>
      <c r="M405" s="150"/>
      <c r="N405" s="146">
        <f t="shared" si="72"/>
        <v>0</v>
      </c>
      <c r="O405" s="148"/>
      <c r="P405" s="150"/>
      <c r="Q405" s="148"/>
      <c r="R405" s="146">
        <f t="shared" si="73"/>
        <v>0</v>
      </c>
      <c r="S405" s="150"/>
      <c r="T405" s="148"/>
      <c r="U405" s="148"/>
      <c r="V405" s="146">
        <f t="shared" si="74"/>
        <v>0</v>
      </c>
      <c r="W405" s="148"/>
      <c r="X405" s="148"/>
      <c r="Y405" s="150"/>
      <c r="Z405" s="146">
        <f t="shared" si="75"/>
        <v>0</v>
      </c>
      <c r="AA405" s="148"/>
      <c r="AB405" s="150"/>
      <c r="AC405" s="148"/>
      <c r="AD405" s="146">
        <f t="shared" si="76"/>
        <v>0</v>
      </c>
      <c r="AE405" s="148"/>
      <c r="AF405" s="148"/>
      <c r="AG405" s="150"/>
      <c r="AH405" s="150"/>
      <c r="AI405" s="148"/>
      <c r="AJ405" s="148"/>
      <c r="AK405" s="150"/>
      <c r="AL405" s="148"/>
      <c r="AM405" s="148"/>
      <c r="AN405" s="384"/>
      <c r="AO405" s="385"/>
      <c r="AP405" s="385"/>
      <c r="AQ405" s="385"/>
      <c r="AR405" s="385"/>
      <c r="AS405" s="385"/>
      <c r="AT405" s="386"/>
      <c r="AU405" s="384"/>
      <c r="AV405" s="385"/>
      <c r="AW405" s="385"/>
      <c r="AX405" s="385"/>
      <c r="AY405" s="385"/>
      <c r="AZ405" s="385"/>
      <c r="BA405" s="385"/>
      <c r="BB405" s="385"/>
      <c r="BC405" s="385"/>
      <c r="BD405" s="385"/>
      <c r="BE405" s="385"/>
      <c r="BF405" s="386"/>
    </row>
    <row r="406" spans="1:58" x14ac:dyDescent="0.25">
      <c r="A406" s="100">
        <f>'Input Volunteers'!A405</f>
        <v>0</v>
      </c>
      <c r="B406" s="104">
        <f t="shared" si="68"/>
        <v>0</v>
      </c>
      <c r="C406" s="105">
        <f t="shared" si="77"/>
        <v>0</v>
      </c>
      <c r="D406" s="106"/>
      <c r="E406" s="106"/>
      <c r="F406" s="146">
        <f t="shared" si="70"/>
        <v>0</v>
      </c>
      <c r="G406" s="148"/>
      <c r="H406" s="148"/>
      <c r="I406" s="147"/>
      <c r="J406" s="144">
        <f t="shared" si="71"/>
        <v>0</v>
      </c>
      <c r="K406" s="148"/>
      <c r="L406" s="148"/>
      <c r="M406" s="150"/>
      <c r="N406" s="146">
        <f t="shared" si="72"/>
        <v>0</v>
      </c>
      <c r="O406" s="148"/>
      <c r="P406" s="150"/>
      <c r="Q406" s="148"/>
      <c r="R406" s="146">
        <f t="shared" si="73"/>
        <v>0</v>
      </c>
      <c r="S406" s="150"/>
      <c r="T406" s="148"/>
      <c r="U406" s="148"/>
      <c r="V406" s="146">
        <f t="shared" si="74"/>
        <v>0</v>
      </c>
      <c r="W406" s="148"/>
      <c r="X406" s="148"/>
      <c r="Y406" s="150"/>
      <c r="Z406" s="146">
        <f t="shared" si="75"/>
        <v>0</v>
      </c>
      <c r="AA406" s="148"/>
      <c r="AB406" s="150"/>
      <c r="AC406" s="148"/>
      <c r="AD406" s="146">
        <f t="shared" si="76"/>
        <v>0</v>
      </c>
      <c r="AE406" s="148"/>
      <c r="AF406" s="148"/>
      <c r="AG406" s="150"/>
      <c r="AH406" s="150"/>
      <c r="AI406" s="148"/>
      <c r="AJ406" s="148"/>
      <c r="AK406" s="150"/>
      <c r="AL406" s="148"/>
      <c r="AM406" s="148"/>
      <c r="AN406" s="384"/>
      <c r="AO406" s="385"/>
      <c r="AP406" s="385"/>
      <c r="AQ406" s="385"/>
      <c r="AR406" s="385"/>
      <c r="AS406" s="385"/>
      <c r="AT406" s="386"/>
      <c r="AU406" s="384"/>
      <c r="AV406" s="385"/>
      <c r="AW406" s="385"/>
      <c r="AX406" s="385"/>
      <c r="AY406" s="385"/>
      <c r="AZ406" s="385"/>
      <c r="BA406" s="385"/>
      <c r="BB406" s="385"/>
      <c r="BC406" s="385"/>
      <c r="BD406" s="385"/>
      <c r="BE406" s="385"/>
      <c r="BF406" s="386"/>
    </row>
    <row r="407" spans="1:58" x14ac:dyDescent="0.25">
      <c r="A407" s="100">
        <f>'Input Volunteers'!A406</f>
        <v>0</v>
      </c>
      <c r="B407" s="104">
        <f t="shared" si="68"/>
        <v>0</v>
      </c>
      <c r="C407" s="105">
        <f t="shared" si="77"/>
        <v>0</v>
      </c>
      <c r="D407" s="106"/>
      <c r="E407" s="106"/>
      <c r="F407" s="146">
        <f t="shared" si="70"/>
        <v>0</v>
      </c>
      <c r="G407" s="148"/>
      <c r="H407" s="148"/>
      <c r="I407" s="147"/>
      <c r="J407" s="144">
        <f t="shared" si="71"/>
        <v>0</v>
      </c>
      <c r="K407" s="148"/>
      <c r="L407" s="148"/>
      <c r="M407" s="150"/>
      <c r="N407" s="146">
        <f t="shared" si="72"/>
        <v>0</v>
      </c>
      <c r="O407" s="148"/>
      <c r="P407" s="150"/>
      <c r="Q407" s="148"/>
      <c r="R407" s="146">
        <f t="shared" si="73"/>
        <v>0</v>
      </c>
      <c r="S407" s="150"/>
      <c r="T407" s="148"/>
      <c r="U407" s="148"/>
      <c r="V407" s="146">
        <f t="shared" si="74"/>
        <v>0</v>
      </c>
      <c r="W407" s="148"/>
      <c r="X407" s="148"/>
      <c r="Y407" s="150"/>
      <c r="Z407" s="146">
        <f t="shared" si="75"/>
        <v>0</v>
      </c>
      <c r="AA407" s="148"/>
      <c r="AB407" s="150"/>
      <c r="AC407" s="148"/>
      <c r="AD407" s="146">
        <f t="shared" si="76"/>
        <v>0</v>
      </c>
      <c r="AE407" s="148"/>
      <c r="AF407" s="148"/>
      <c r="AG407" s="150"/>
      <c r="AH407" s="150"/>
      <c r="AI407" s="148"/>
      <c r="AJ407" s="148"/>
      <c r="AK407" s="150"/>
      <c r="AL407" s="148"/>
      <c r="AM407" s="148"/>
      <c r="AN407" s="384"/>
      <c r="AO407" s="385"/>
      <c r="AP407" s="385"/>
      <c r="AQ407" s="385"/>
      <c r="AR407" s="385"/>
      <c r="AS407" s="385"/>
      <c r="AT407" s="386"/>
      <c r="AU407" s="384"/>
      <c r="AV407" s="385"/>
      <c r="AW407" s="385"/>
      <c r="AX407" s="385"/>
      <c r="AY407" s="385"/>
      <c r="AZ407" s="385"/>
      <c r="BA407" s="385"/>
      <c r="BB407" s="385"/>
      <c r="BC407" s="385"/>
      <c r="BD407" s="385"/>
      <c r="BE407" s="385"/>
      <c r="BF407" s="386"/>
    </row>
    <row r="408" spans="1:58" x14ac:dyDescent="0.25">
      <c r="A408" s="100">
        <f>'Input Volunteers'!A407</f>
        <v>0</v>
      </c>
      <c r="B408" s="104">
        <f t="shared" si="68"/>
        <v>0</v>
      </c>
      <c r="C408" s="105">
        <f t="shared" si="77"/>
        <v>0</v>
      </c>
      <c r="D408" s="106"/>
      <c r="E408" s="106"/>
      <c r="F408" s="146">
        <f t="shared" si="70"/>
        <v>0</v>
      </c>
      <c r="G408" s="148"/>
      <c r="H408" s="148"/>
      <c r="I408" s="147"/>
      <c r="J408" s="144">
        <f t="shared" si="71"/>
        <v>0</v>
      </c>
      <c r="K408" s="148"/>
      <c r="L408" s="148"/>
      <c r="M408" s="150"/>
      <c r="N408" s="146">
        <f t="shared" si="72"/>
        <v>0</v>
      </c>
      <c r="O408" s="148"/>
      <c r="P408" s="150"/>
      <c r="Q408" s="148"/>
      <c r="R408" s="146">
        <f t="shared" si="73"/>
        <v>0</v>
      </c>
      <c r="S408" s="150"/>
      <c r="T408" s="148"/>
      <c r="U408" s="148"/>
      <c r="V408" s="146">
        <f t="shared" si="74"/>
        <v>0</v>
      </c>
      <c r="W408" s="148"/>
      <c r="X408" s="148"/>
      <c r="Y408" s="150"/>
      <c r="Z408" s="146">
        <f t="shared" si="75"/>
        <v>0</v>
      </c>
      <c r="AA408" s="148"/>
      <c r="AB408" s="150"/>
      <c r="AC408" s="148"/>
      <c r="AD408" s="146">
        <f t="shared" si="76"/>
        <v>0</v>
      </c>
      <c r="AE408" s="148"/>
      <c r="AF408" s="148"/>
      <c r="AG408" s="150"/>
      <c r="AH408" s="150"/>
      <c r="AI408" s="148"/>
      <c r="AJ408" s="148"/>
      <c r="AK408" s="150"/>
      <c r="AL408" s="148"/>
      <c r="AM408" s="148"/>
      <c r="AN408" s="384"/>
      <c r="AO408" s="385"/>
      <c r="AP408" s="385"/>
      <c r="AQ408" s="385"/>
      <c r="AR408" s="385"/>
      <c r="AS408" s="385"/>
      <c r="AT408" s="386"/>
      <c r="AU408" s="384"/>
      <c r="AV408" s="385"/>
      <c r="AW408" s="385"/>
      <c r="AX408" s="385"/>
      <c r="AY408" s="385"/>
      <c r="AZ408" s="385"/>
      <c r="BA408" s="385"/>
      <c r="BB408" s="385"/>
      <c r="BC408" s="385"/>
      <c r="BD408" s="385"/>
      <c r="BE408" s="385"/>
      <c r="BF408" s="386"/>
    </row>
    <row r="409" spans="1:58" x14ac:dyDescent="0.25">
      <c r="A409" s="100">
        <f>'Input Volunteers'!A408</f>
        <v>0</v>
      </c>
      <c r="B409" s="104">
        <f t="shared" si="68"/>
        <v>0</v>
      </c>
      <c r="C409" s="105">
        <f t="shared" si="77"/>
        <v>0</v>
      </c>
      <c r="D409" s="106"/>
      <c r="E409" s="106"/>
      <c r="F409" s="146">
        <f t="shared" si="70"/>
        <v>0</v>
      </c>
      <c r="G409" s="148"/>
      <c r="H409" s="148"/>
      <c r="I409" s="147"/>
      <c r="J409" s="144">
        <f t="shared" si="71"/>
        <v>0</v>
      </c>
      <c r="K409" s="148"/>
      <c r="L409" s="148"/>
      <c r="M409" s="150"/>
      <c r="N409" s="146">
        <f t="shared" si="72"/>
        <v>0</v>
      </c>
      <c r="O409" s="148"/>
      <c r="P409" s="150"/>
      <c r="Q409" s="148"/>
      <c r="R409" s="146">
        <f t="shared" si="73"/>
        <v>0</v>
      </c>
      <c r="S409" s="150"/>
      <c r="T409" s="148"/>
      <c r="U409" s="148"/>
      <c r="V409" s="146">
        <f t="shared" si="74"/>
        <v>0</v>
      </c>
      <c r="W409" s="148"/>
      <c r="X409" s="148"/>
      <c r="Y409" s="150"/>
      <c r="Z409" s="146">
        <f t="shared" si="75"/>
        <v>0</v>
      </c>
      <c r="AA409" s="148"/>
      <c r="AB409" s="150"/>
      <c r="AC409" s="148"/>
      <c r="AD409" s="146">
        <f t="shared" si="76"/>
        <v>0</v>
      </c>
      <c r="AE409" s="148"/>
      <c r="AF409" s="148"/>
      <c r="AG409" s="150"/>
      <c r="AH409" s="150"/>
      <c r="AI409" s="148"/>
      <c r="AJ409" s="148"/>
      <c r="AK409" s="150"/>
      <c r="AL409" s="148"/>
      <c r="AM409" s="148"/>
      <c r="AN409" s="384"/>
      <c r="AO409" s="385"/>
      <c r="AP409" s="385"/>
      <c r="AQ409" s="385"/>
      <c r="AR409" s="385"/>
      <c r="AS409" s="385"/>
      <c r="AT409" s="386"/>
      <c r="AU409" s="384"/>
      <c r="AV409" s="385"/>
      <c r="AW409" s="385"/>
      <c r="AX409" s="385"/>
      <c r="AY409" s="385"/>
      <c r="AZ409" s="385"/>
      <c r="BA409" s="385"/>
      <c r="BB409" s="385"/>
      <c r="BC409" s="385"/>
      <c r="BD409" s="385"/>
      <c r="BE409" s="385"/>
      <c r="BF409" s="386"/>
    </row>
    <row r="410" spans="1:58" x14ac:dyDescent="0.25">
      <c r="A410" s="100">
        <f>'Input Volunteers'!A409</f>
        <v>0</v>
      </c>
      <c r="B410" s="104">
        <f t="shared" si="68"/>
        <v>0</v>
      </c>
      <c r="C410" s="105">
        <f t="shared" si="77"/>
        <v>0</v>
      </c>
      <c r="D410" s="106"/>
      <c r="E410" s="106"/>
      <c r="F410" s="146">
        <f t="shared" si="70"/>
        <v>0</v>
      </c>
      <c r="G410" s="148"/>
      <c r="H410" s="148"/>
      <c r="I410" s="147"/>
      <c r="J410" s="144">
        <f t="shared" si="71"/>
        <v>0</v>
      </c>
      <c r="K410" s="148"/>
      <c r="L410" s="148"/>
      <c r="M410" s="150"/>
      <c r="N410" s="146">
        <f t="shared" si="72"/>
        <v>0</v>
      </c>
      <c r="O410" s="148"/>
      <c r="P410" s="150"/>
      <c r="Q410" s="148"/>
      <c r="R410" s="146">
        <f t="shared" si="73"/>
        <v>0</v>
      </c>
      <c r="S410" s="150"/>
      <c r="T410" s="148"/>
      <c r="U410" s="148"/>
      <c r="V410" s="146">
        <f t="shared" si="74"/>
        <v>0</v>
      </c>
      <c r="W410" s="148"/>
      <c r="X410" s="148"/>
      <c r="Y410" s="150"/>
      <c r="Z410" s="146">
        <f t="shared" si="75"/>
        <v>0</v>
      </c>
      <c r="AA410" s="148"/>
      <c r="AB410" s="150"/>
      <c r="AC410" s="148"/>
      <c r="AD410" s="146">
        <f t="shared" si="76"/>
        <v>0</v>
      </c>
      <c r="AE410" s="148"/>
      <c r="AF410" s="148"/>
      <c r="AG410" s="150"/>
      <c r="AH410" s="150"/>
      <c r="AI410" s="148"/>
      <c r="AJ410" s="148"/>
      <c r="AK410" s="150"/>
      <c r="AL410" s="148"/>
      <c r="AM410" s="148"/>
      <c r="AN410" s="384"/>
      <c r="AO410" s="385"/>
      <c r="AP410" s="385"/>
      <c r="AQ410" s="385"/>
      <c r="AR410" s="385"/>
      <c r="AS410" s="385"/>
      <c r="AT410" s="386"/>
      <c r="AU410" s="384"/>
      <c r="AV410" s="385"/>
      <c r="AW410" s="385"/>
      <c r="AX410" s="385"/>
      <c r="AY410" s="385"/>
      <c r="AZ410" s="385"/>
      <c r="BA410" s="385"/>
      <c r="BB410" s="385"/>
      <c r="BC410" s="385"/>
      <c r="BD410" s="385"/>
      <c r="BE410" s="385"/>
      <c r="BF410" s="386"/>
    </row>
    <row r="411" spans="1:58" x14ac:dyDescent="0.25">
      <c r="A411" s="100">
        <f>'Input Volunteers'!A410</f>
        <v>0</v>
      </c>
      <c r="B411" s="104">
        <f t="shared" si="68"/>
        <v>0</v>
      </c>
      <c r="C411" s="105">
        <f t="shared" si="77"/>
        <v>0</v>
      </c>
      <c r="D411" s="106"/>
      <c r="E411" s="106"/>
      <c r="F411" s="146">
        <f t="shared" si="70"/>
        <v>0</v>
      </c>
      <c r="G411" s="148"/>
      <c r="H411" s="148"/>
      <c r="I411" s="147"/>
      <c r="J411" s="144">
        <f t="shared" si="71"/>
        <v>0</v>
      </c>
      <c r="K411" s="148"/>
      <c r="L411" s="148"/>
      <c r="M411" s="150"/>
      <c r="N411" s="146">
        <f t="shared" si="72"/>
        <v>0</v>
      </c>
      <c r="O411" s="148"/>
      <c r="P411" s="150"/>
      <c r="Q411" s="148"/>
      <c r="R411" s="146">
        <f t="shared" si="73"/>
        <v>0</v>
      </c>
      <c r="S411" s="150"/>
      <c r="T411" s="148"/>
      <c r="U411" s="148"/>
      <c r="V411" s="146">
        <f t="shared" si="74"/>
        <v>0</v>
      </c>
      <c r="W411" s="148"/>
      <c r="X411" s="148"/>
      <c r="Y411" s="150"/>
      <c r="Z411" s="146">
        <f t="shared" si="75"/>
        <v>0</v>
      </c>
      <c r="AA411" s="148"/>
      <c r="AB411" s="150"/>
      <c r="AC411" s="148"/>
      <c r="AD411" s="146">
        <f t="shared" si="76"/>
        <v>0</v>
      </c>
      <c r="AE411" s="148"/>
      <c r="AF411" s="148"/>
      <c r="AG411" s="150"/>
      <c r="AH411" s="150"/>
      <c r="AI411" s="148"/>
      <c r="AJ411" s="148"/>
      <c r="AK411" s="150"/>
      <c r="AL411" s="148"/>
      <c r="AM411" s="148"/>
      <c r="AN411" s="384"/>
      <c r="AO411" s="385"/>
      <c r="AP411" s="385"/>
      <c r="AQ411" s="385"/>
      <c r="AR411" s="385"/>
      <c r="AS411" s="385"/>
      <c r="AT411" s="386"/>
      <c r="AU411" s="384"/>
      <c r="AV411" s="385"/>
      <c r="AW411" s="385"/>
      <c r="AX411" s="385"/>
      <c r="AY411" s="385"/>
      <c r="AZ411" s="385"/>
      <c r="BA411" s="385"/>
      <c r="BB411" s="385"/>
      <c r="BC411" s="385"/>
      <c r="BD411" s="385"/>
      <c r="BE411" s="385"/>
      <c r="BF411" s="386"/>
    </row>
    <row r="412" spans="1:58" x14ac:dyDescent="0.25">
      <c r="A412" s="100">
        <f>'Input Volunteers'!A411</f>
        <v>0</v>
      </c>
      <c r="B412" s="104">
        <f t="shared" si="68"/>
        <v>0</v>
      </c>
      <c r="C412" s="105">
        <f t="shared" si="77"/>
        <v>0</v>
      </c>
      <c r="D412" s="106"/>
      <c r="E412" s="106"/>
      <c r="F412" s="146">
        <f t="shared" si="70"/>
        <v>0</v>
      </c>
      <c r="G412" s="148"/>
      <c r="H412" s="148"/>
      <c r="I412" s="147"/>
      <c r="J412" s="144">
        <f t="shared" si="71"/>
        <v>0</v>
      </c>
      <c r="K412" s="148"/>
      <c r="L412" s="148"/>
      <c r="M412" s="150"/>
      <c r="N412" s="146">
        <f t="shared" si="72"/>
        <v>0</v>
      </c>
      <c r="O412" s="148"/>
      <c r="P412" s="150"/>
      <c r="Q412" s="148"/>
      <c r="R412" s="146">
        <f t="shared" si="73"/>
        <v>0</v>
      </c>
      <c r="S412" s="150"/>
      <c r="T412" s="148"/>
      <c r="U412" s="148"/>
      <c r="V412" s="146">
        <f t="shared" si="74"/>
        <v>0</v>
      </c>
      <c r="W412" s="148"/>
      <c r="X412" s="148"/>
      <c r="Y412" s="150"/>
      <c r="Z412" s="146">
        <f t="shared" si="75"/>
        <v>0</v>
      </c>
      <c r="AA412" s="148"/>
      <c r="AB412" s="150"/>
      <c r="AC412" s="148"/>
      <c r="AD412" s="146">
        <f t="shared" si="76"/>
        <v>0</v>
      </c>
      <c r="AE412" s="148"/>
      <c r="AF412" s="148"/>
      <c r="AG412" s="150"/>
      <c r="AH412" s="150"/>
      <c r="AI412" s="148"/>
      <c r="AJ412" s="148"/>
      <c r="AK412" s="150"/>
      <c r="AL412" s="148"/>
      <c r="AM412" s="148"/>
      <c r="AN412" s="384"/>
      <c r="AO412" s="385"/>
      <c r="AP412" s="385"/>
      <c r="AQ412" s="385"/>
      <c r="AR412" s="385"/>
      <c r="AS412" s="385"/>
      <c r="AT412" s="386"/>
      <c r="AU412" s="384"/>
      <c r="AV412" s="385"/>
      <c r="AW412" s="385"/>
      <c r="AX412" s="385"/>
      <c r="AY412" s="385"/>
      <c r="AZ412" s="385"/>
      <c r="BA412" s="385"/>
      <c r="BB412" s="385"/>
      <c r="BC412" s="385"/>
      <c r="BD412" s="385"/>
      <c r="BE412" s="385"/>
      <c r="BF412" s="386"/>
    </row>
    <row r="413" spans="1:58" x14ac:dyDescent="0.25">
      <c r="A413" s="100">
        <f>'Input Volunteers'!A412</f>
        <v>0</v>
      </c>
      <c r="B413" s="104">
        <f t="shared" si="68"/>
        <v>0</v>
      </c>
      <c r="C413" s="105">
        <f t="shared" si="77"/>
        <v>0</v>
      </c>
      <c r="D413" s="106"/>
      <c r="E413" s="106"/>
      <c r="F413" s="146">
        <f t="shared" si="70"/>
        <v>0</v>
      </c>
      <c r="G413" s="148"/>
      <c r="H413" s="148"/>
      <c r="I413" s="147"/>
      <c r="J413" s="144">
        <f t="shared" si="71"/>
        <v>0</v>
      </c>
      <c r="K413" s="148"/>
      <c r="L413" s="148"/>
      <c r="M413" s="150"/>
      <c r="N413" s="146">
        <f t="shared" si="72"/>
        <v>0</v>
      </c>
      <c r="O413" s="148"/>
      <c r="P413" s="150"/>
      <c r="Q413" s="148"/>
      <c r="R413" s="146">
        <f t="shared" si="73"/>
        <v>0</v>
      </c>
      <c r="S413" s="150"/>
      <c r="T413" s="148"/>
      <c r="U413" s="148"/>
      <c r="V413" s="146">
        <f t="shared" si="74"/>
        <v>0</v>
      </c>
      <c r="W413" s="148"/>
      <c r="X413" s="148"/>
      <c r="Y413" s="150"/>
      <c r="Z413" s="146">
        <f t="shared" si="75"/>
        <v>0</v>
      </c>
      <c r="AA413" s="148"/>
      <c r="AB413" s="150"/>
      <c r="AC413" s="148"/>
      <c r="AD413" s="146">
        <f t="shared" si="76"/>
        <v>0</v>
      </c>
      <c r="AE413" s="148"/>
      <c r="AF413" s="148"/>
      <c r="AG413" s="150"/>
      <c r="AH413" s="150"/>
      <c r="AI413" s="148"/>
      <c r="AJ413" s="148"/>
      <c r="AK413" s="150"/>
      <c r="AL413" s="148"/>
      <c r="AM413" s="148"/>
      <c r="AN413" s="384"/>
      <c r="AO413" s="385"/>
      <c r="AP413" s="385"/>
      <c r="AQ413" s="385"/>
      <c r="AR413" s="385"/>
      <c r="AS413" s="385"/>
      <c r="AT413" s="386"/>
      <c r="AU413" s="384"/>
      <c r="AV413" s="385"/>
      <c r="AW413" s="385"/>
      <c r="AX413" s="385"/>
      <c r="AY413" s="385"/>
      <c r="AZ413" s="385"/>
      <c r="BA413" s="385"/>
      <c r="BB413" s="385"/>
      <c r="BC413" s="385"/>
      <c r="BD413" s="385"/>
      <c r="BE413" s="385"/>
      <c r="BF413" s="386"/>
    </row>
    <row r="414" spans="1:58" x14ac:dyDescent="0.25">
      <c r="A414" s="100">
        <f>'Input Volunteers'!A413</f>
        <v>0</v>
      </c>
      <c r="B414" s="104">
        <f t="shared" si="68"/>
        <v>0</v>
      </c>
      <c r="C414" s="105">
        <f t="shared" si="77"/>
        <v>0</v>
      </c>
      <c r="D414" s="106"/>
      <c r="E414" s="106"/>
      <c r="F414" s="146">
        <f t="shared" si="70"/>
        <v>0</v>
      </c>
      <c r="G414" s="148"/>
      <c r="H414" s="148"/>
      <c r="I414" s="147"/>
      <c r="J414" s="144">
        <f t="shared" si="71"/>
        <v>0</v>
      </c>
      <c r="K414" s="148"/>
      <c r="L414" s="148"/>
      <c r="M414" s="150"/>
      <c r="N414" s="146">
        <f t="shared" si="72"/>
        <v>0</v>
      </c>
      <c r="O414" s="148"/>
      <c r="P414" s="150"/>
      <c r="Q414" s="148"/>
      <c r="R414" s="146">
        <f t="shared" si="73"/>
        <v>0</v>
      </c>
      <c r="S414" s="150"/>
      <c r="T414" s="148"/>
      <c r="U414" s="148"/>
      <c r="V414" s="146">
        <f t="shared" si="74"/>
        <v>0</v>
      </c>
      <c r="W414" s="148"/>
      <c r="X414" s="148"/>
      <c r="Y414" s="150"/>
      <c r="Z414" s="146">
        <f t="shared" si="75"/>
        <v>0</v>
      </c>
      <c r="AA414" s="148"/>
      <c r="AB414" s="150"/>
      <c r="AC414" s="148"/>
      <c r="AD414" s="146">
        <f t="shared" si="76"/>
        <v>0</v>
      </c>
      <c r="AE414" s="148"/>
      <c r="AF414" s="148"/>
      <c r="AG414" s="150"/>
      <c r="AH414" s="150"/>
      <c r="AI414" s="148"/>
      <c r="AJ414" s="148"/>
      <c r="AK414" s="150"/>
      <c r="AL414" s="148"/>
      <c r="AM414" s="148"/>
      <c r="AN414" s="384"/>
      <c r="AO414" s="385"/>
      <c r="AP414" s="385"/>
      <c r="AQ414" s="385"/>
      <c r="AR414" s="385"/>
      <c r="AS414" s="385"/>
      <c r="AT414" s="386"/>
      <c r="AU414" s="384"/>
      <c r="AV414" s="385"/>
      <c r="AW414" s="385"/>
      <c r="AX414" s="385"/>
      <c r="AY414" s="385"/>
      <c r="AZ414" s="385"/>
      <c r="BA414" s="385"/>
      <c r="BB414" s="385"/>
      <c r="BC414" s="385"/>
      <c r="BD414" s="385"/>
      <c r="BE414" s="385"/>
      <c r="BF414" s="386"/>
    </row>
    <row r="415" spans="1:58" x14ac:dyDescent="0.25">
      <c r="A415" s="100">
        <f>'Input Volunteers'!A414</f>
        <v>0</v>
      </c>
      <c r="B415" s="104">
        <f t="shared" si="68"/>
        <v>0</v>
      </c>
      <c r="C415" s="105">
        <f t="shared" si="77"/>
        <v>0</v>
      </c>
      <c r="D415" s="106"/>
      <c r="E415" s="106"/>
      <c r="F415" s="146">
        <f t="shared" si="70"/>
        <v>0</v>
      </c>
      <c r="G415" s="148"/>
      <c r="H415" s="148"/>
      <c r="I415" s="147"/>
      <c r="J415" s="144">
        <f t="shared" si="71"/>
        <v>0</v>
      </c>
      <c r="K415" s="148"/>
      <c r="L415" s="148"/>
      <c r="M415" s="150"/>
      <c r="N415" s="146">
        <f t="shared" si="72"/>
        <v>0</v>
      </c>
      <c r="O415" s="148"/>
      <c r="P415" s="150"/>
      <c r="Q415" s="148"/>
      <c r="R415" s="146">
        <f t="shared" si="73"/>
        <v>0</v>
      </c>
      <c r="S415" s="150"/>
      <c r="T415" s="148"/>
      <c r="U415" s="148"/>
      <c r="V415" s="146">
        <f t="shared" si="74"/>
        <v>0</v>
      </c>
      <c r="W415" s="148"/>
      <c r="X415" s="148"/>
      <c r="Y415" s="150"/>
      <c r="Z415" s="146">
        <f t="shared" si="75"/>
        <v>0</v>
      </c>
      <c r="AA415" s="148"/>
      <c r="AB415" s="150"/>
      <c r="AC415" s="148"/>
      <c r="AD415" s="146">
        <f t="shared" si="76"/>
        <v>0</v>
      </c>
      <c r="AE415" s="148"/>
      <c r="AF415" s="148"/>
      <c r="AG415" s="150"/>
      <c r="AH415" s="150"/>
      <c r="AI415" s="148"/>
      <c r="AJ415" s="148"/>
      <c r="AK415" s="150"/>
      <c r="AL415" s="148"/>
      <c r="AM415" s="148"/>
      <c r="AN415" s="384"/>
      <c r="AO415" s="385"/>
      <c r="AP415" s="385"/>
      <c r="AQ415" s="385"/>
      <c r="AR415" s="385"/>
      <c r="AS415" s="385"/>
      <c r="AT415" s="386"/>
      <c r="AU415" s="384"/>
      <c r="AV415" s="385"/>
      <c r="AW415" s="385"/>
      <c r="AX415" s="385"/>
      <c r="AY415" s="385"/>
      <c r="AZ415" s="385"/>
      <c r="BA415" s="385"/>
      <c r="BB415" s="385"/>
      <c r="BC415" s="385"/>
      <c r="BD415" s="385"/>
      <c r="BE415" s="385"/>
      <c r="BF415" s="386"/>
    </row>
    <row r="416" spans="1:58" x14ac:dyDescent="0.25">
      <c r="A416" s="100">
        <f>'Input Volunteers'!A415</f>
        <v>0</v>
      </c>
      <c r="B416" s="104">
        <f t="shared" si="68"/>
        <v>0</v>
      </c>
      <c r="C416" s="105">
        <f t="shared" si="77"/>
        <v>0</v>
      </c>
      <c r="D416" s="106"/>
      <c r="E416" s="106"/>
      <c r="F416" s="146">
        <f t="shared" si="70"/>
        <v>0</v>
      </c>
      <c r="G416" s="148"/>
      <c r="H416" s="148"/>
      <c r="I416" s="147"/>
      <c r="J416" s="144">
        <f t="shared" si="71"/>
        <v>0</v>
      </c>
      <c r="K416" s="148"/>
      <c r="L416" s="148"/>
      <c r="M416" s="150"/>
      <c r="N416" s="146">
        <f t="shared" si="72"/>
        <v>0</v>
      </c>
      <c r="O416" s="148"/>
      <c r="P416" s="150"/>
      <c r="Q416" s="148"/>
      <c r="R416" s="146">
        <f t="shared" si="73"/>
        <v>0</v>
      </c>
      <c r="S416" s="150"/>
      <c r="T416" s="148"/>
      <c r="U416" s="148"/>
      <c r="V416" s="146">
        <f t="shared" si="74"/>
        <v>0</v>
      </c>
      <c r="W416" s="148"/>
      <c r="X416" s="148"/>
      <c r="Y416" s="150"/>
      <c r="Z416" s="146">
        <f t="shared" si="75"/>
        <v>0</v>
      </c>
      <c r="AA416" s="148"/>
      <c r="AB416" s="150"/>
      <c r="AC416" s="148"/>
      <c r="AD416" s="146">
        <f t="shared" si="76"/>
        <v>0</v>
      </c>
      <c r="AE416" s="148"/>
      <c r="AF416" s="148"/>
      <c r="AG416" s="150"/>
      <c r="AH416" s="150"/>
      <c r="AI416" s="148"/>
      <c r="AJ416" s="148"/>
      <c r="AK416" s="150"/>
      <c r="AL416" s="148"/>
      <c r="AM416" s="148"/>
      <c r="AN416" s="384"/>
      <c r="AO416" s="385"/>
      <c r="AP416" s="385"/>
      <c r="AQ416" s="385"/>
      <c r="AR416" s="385"/>
      <c r="AS416" s="385"/>
      <c r="AT416" s="386"/>
      <c r="AU416" s="384"/>
      <c r="AV416" s="385"/>
      <c r="AW416" s="385"/>
      <c r="AX416" s="385"/>
      <c r="AY416" s="385"/>
      <c r="AZ416" s="385"/>
      <c r="BA416" s="385"/>
      <c r="BB416" s="385"/>
      <c r="BC416" s="385"/>
      <c r="BD416" s="385"/>
      <c r="BE416" s="385"/>
      <c r="BF416" s="386"/>
    </row>
    <row r="417" spans="1:58" x14ac:dyDescent="0.25">
      <c r="A417" s="100">
        <f>'Input Volunteers'!A416</f>
        <v>0</v>
      </c>
      <c r="B417" s="104">
        <f t="shared" si="68"/>
        <v>0</v>
      </c>
      <c r="C417" s="105">
        <f t="shared" si="77"/>
        <v>0</v>
      </c>
      <c r="D417" s="106"/>
      <c r="E417" s="106"/>
      <c r="F417" s="146">
        <f t="shared" si="70"/>
        <v>0</v>
      </c>
      <c r="G417" s="148"/>
      <c r="H417" s="148"/>
      <c r="I417" s="147"/>
      <c r="J417" s="144">
        <f t="shared" si="71"/>
        <v>0</v>
      </c>
      <c r="K417" s="148"/>
      <c r="L417" s="148"/>
      <c r="M417" s="150"/>
      <c r="N417" s="146">
        <f t="shared" si="72"/>
        <v>0</v>
      </c>
      <c r="O417" s="148"/>
      <c r="P417" s="150"/>
      <c r="Q417" s="148"/>
      <c r="R417" s="146">
        <f t="shared" si="73"/>
        <v>0</v>
      </c>
      <c r="S417" s="150"/>
      <c r="T417" s="148"/>
      <c r="U417" s="148"/>
      <c r="V417" s="146">
        <f t="shared" si="74"/>
        <v>0</v>
      </c>
      <c r="W417" s="148"/>
      <c r="X417" s="148"/>
      <c r="Y417" s="150"/>
      <c r="Z417" s="146">
        <f t="shared" si="75"/>
        <v>0</v>
      </c>
      <c r="AA417" s="148"/>
      <c r="AB417" s="150"/>
      <c r="AC417" s="148"/>
      <c r="AD417" s="146">
        <f t="shared" si="76"/>
        <v>0</v>
      </c>
      <c r="AE417" s="148"/>
      <c r="AF417" s="148"/>
      <c r="AG417" s="150"/>
      <c r="AH417" s="150"/>
      <c r="AI417" s="148"/>
      <c r="AJ417" s="148"/>
      <c r="AK417" s="150"/>
      <c r="AL417" s="148"/>
      <c r="AM417" s="148"/>
      <c r="AN417" s="384"/>
      <c r="AO417" s="385"/>
      <c r="AP417" s="385"/>
      <c r="AQ417" s="385"/>
      <c r="AR417" s="385"/>
      <c r="AS417" s="385"/>
      <c r="AT417" s="386"/>
      <c r="AU417" s="384"/>
      <c r="AV417" s="385"/>
      <c r="AW417" s="385"/>
      <c r="AX417" s="385"/>
      <c r="AY417" s="385"/>
      <c r="AZ417" s="385"/>
      <c r="BA417" s="385"/>
      <c r="BB417" s="385"/>
      <c r="BC417" s="385"/>
      <c r="BD417" s="385"/>
      <c r="BE417" s="385"/>
      <c r="BF417" s="386"/>
    </row>
    <row r="418" spans="1:58" x14ac:dyDescent="0.25">
      <c r="A418" s="100">
        <f>'Input Volunteers'!A417</f>
        <v>0</v>
      </c>
      <c r="B418" s="104">
        <f t="shared" si="68"/>
        <v>0</v>
      </c>
      <c r="C418" s="105">
        <f t="shared" si="77"/>
        <v>0</v>
      </c>
      <c r="D418" s="106"/>
      <c r="E418" s="106"/>
      <c r="F418" s="146">
        <f t="shared" si="70"/>
        <v>0</v>
      </c>
      <c r="G418" s="148"/>
      <c r="H418" s="148"/>
      <c r="I418" s="147"/>
      <c r="J418" s="144">
        <f t="shared" si="71"/>
        <v>0</v>
      </c>
      <c r="K418" s="148"/>
      <c r="L418" s="148"/>
      <c r="M418" s="150"/>
      <c r="N418" s="146">
        <f t="shared" si="72"/>
        <v>0</v>
      </c>
      <c r="O418" s="148"/>
      <c r="P418" s="150"/>
      <c r="Q418" s="148"/>
      <c r="R418" s="146">
        <f t="shared" si="73"/>
        <v>0</v>
      </c>
      <c r="S418" s="150"/>
      <c r="T418" s="148"/>
      <c r="U418" s="148"/>
      <c r="V418" s="146">
        <f t="shared" si="74"/>
        <v>0</v>
      </c>
      <c r="W418" s="148"/>
      <c r="X418" s="148"/>
      <c r="Y418" s="150"/>
      <c r="Z418" s="146">
        <f t="shared" si="75"/>
        <v>0</v>
      </c>
      <c r="AA418" s="148"/>
      <c r="AB418" s="150"/>
      <c r="AC418" s="148"/>
      <c r="AD418" s="146">
        <f t="shared" si="76"/>
        <v>0</v>
      </c>
      <c r="AE418" s="148"/>
      <c r="AF418" s="148"/>
      <c r="AG418" s="150"/>
      <c r="AH418" s="150"/>
      <c r="AI418" s="148"/>
      <c r="AJ418" s="148"/>
      <c r="AK418" s="150"/>
      <c r="AL418" s="148"/>
      <c r="AM418" s="148"/>
      <c r="AN418" s="384"/>
      <c r="AO418" s="385"/>
      <c r="AP418" s="385"/>
      <c r="AQ418" s="385"/>
      <c r="AR418" s="385"/>
      <c r="AS418" s="385"/>
      <c r="AT418" s="386"/>
      <c r="AU418" s="384"/>
      <c r="AV418" s="385"/>
      <c r="AW418" s="385"/>
      <c r="AX418" s="385"/>
      <c r="AY418" s="385"/>
      <c r="AZ418" s="385"/>
      <c r="BA418" s="385"/>
      <c r="BB418" s="385"/>
      <c r="BC418" s="385"/>
      <c r="BD418" s="385"/>
      <c r="BE418" s="385"/>
      <c r="BF418" s="386"/>
    </row>
    <row r="419" spans="1:58" x14ac:dyDescent="0.25">
      <c r="A419" s="100">
        <f>'Input Volunteers'!A418</f>
        <v>0</v>
      </c>
      <c r="B419" s="104">
        <f t="shared" ref="B419:B431" si="78">C419+I419</f>
        <v>0</v>
      </c>
      <c r="C419" s="105">
        <f t="shared" si="77"/>
        <v>0</v>
      </c>
      <c r="D419" s="106"/>
      <c r="E419" s="106"/>
      <c r="F419" s="146">
        <f t="shared" si="70"/>
        <v>0</v>
      </c>
      <c r="G419" s="148"/>
      <c r="H419" s="148"/>
      <c r="I419" s="147"/>
      <c r="J419" s="144">
        <f t="shared" si="71"/>
        <v>0</v>
      </c>
      <c r="K419" s="148"/>
      <c r="L419" s="148"/>
      <c r="M419" s="150"/>
      <c r="N419" s="146">
        <f t="shared" si="72"/>
        <v>0</v>
      </c>
      <c r="O419" s="148"/>
      <c r="P419" s="150"/>
      <c r="Q419" s="148"/>
      <c r="R419" s="146">
        <f t="shared" si="73"/>
        <v>0</v>
      </c>
      <c r="S419" s="150"/>
      <c r="T419" s="148"/>
      <c r="U419" s="148"/>
      <c r="V419" s="146">
        <f t="shared" si="74"/>
        <v>0</v>
      </c>
      <c r="W419" s="148"/>
      <c r="X419" s="148"/>
      <c r="Y419" s="150"/>
      <c r="Z419" s="146">
        <f t="shared" si="75"/>
        <v>0</v>
      </c>
      <c r="AA419" s="148"/>
      <c r="AB419" s="150"/>
      <c r="AC419" s="148"/>
      <c r="AD419" s="146">
        <f t="shared" si="76"/>
        <v>0</v>
      </c>
      <c r="AE419" s="148"/>
      <c r="AF419" s="148"/>
      <c r="AG419" s="150"/>
      <c r="AH419" s="150"/>
      <c r="AI419" s="148"/>
      <c r="AJ419" s="148"/>
      <c r="AK419" s="150"/>
      <c r="AL419" s="148"/>
      <c r="AM419" s="148"/>
      <c r="AN419" s="384"/>
      <c r="AO419" s="385"/>
      <c r="AP419" s="385"/>
      <c r="AQ419" s="385"/>
      <c r="AR419" s="385"/>
      <c r="AS419" s="385"/>
      <c r="AT419" s="386"/>
      <c r="AU419" s="384"/>
      <c r="AV419" s="385"/>
      <c r="AW419" s="385"/>
      <c r="AX419" s="385"/>
      <c r="AY419" s="385"/>
      <c r="AZ419" s="385"/>
      <c r="BA419" s="385"/>
      <c r="BB419" s="385"/>
      <c r="BC419" s="385"/>
      <c r="BD419" s="385"/>
      <c r="BE419" s="385"/>
      <c r="BF419" s="386"/>
    </row>
    <row r="420" spans="1:58" x14ac:dyDescent="0.25">
      <c r="A420" s="100">
        <f>'Input Volunteers'!A419</f>
        <v>0</v>
      </c>
      <c r="B420" s="104">
        <f t="shared" si="78"/>
        <v>0</v>
      </c>
      <c r="C420" s="105">
        <f t="shared" si="77"/>
        <v>0</v>
      </c>
      <c r="D420" s="106"/>
      <c r="E420" s="106"/>
      <c r="F420" s="146">
        <f t="shared" si="70"/>
        <v>0</v>
      </c>
      <c r="G420" s="148"/>
      <c r="H420" s="148"/>
      <c r="I420" s="147"/>
      <c r="J420" s="144">
        <f t="shared" si="71"/>
        <v>0</v>
      </c>
      <c r="K420" s="148"/>
      <c r="L420" s="148"/>
      <c r="M420" s="150"/>
      <c r="N420" s="146">
        <f t="shared" si="72"/>
        <v>0</v>
      </c>
      <c r="O420" s="148"/>
      <c r="P420" s="150"/>
      <c r="Q420" s="148"/>
      <c r="R420" s="146">
        <f t="shared" si="73"/>
        <v>0</v>
      </c>
      <c r="S420" s="150"/>
      <c r="T420" s="148"/>
      <c r="U420" s="148"/>
      <c r="V420" s="146">
        <f t="shared" si="74"/>
        <v>0</v>
      </c>
      <c r="W420" s="148"/>
      <c r="X420" s="148"/>
      <c r="Y420" s="150"/>
      <c r="Z420" s="146">
        <f t="shared" si="75"/>
        <v>0</v>
      </c>
      <c r="AA420" s="148"/>
      <c r="AB420" s="150"/>
      <c r="AC420" s="148"/>
      <c r="AD420" s="146">
        <f t="shared" si="76"/>
        <v>0</v>
      </c>
      <c r="AE420" s="148"/>
      <c r="AF420" s="148"/>
      <c r="AG420" s="150"/>
      <c r="AH420" s="150"/>
      <c r="AI420" s="148"/>
      <c r="AJ420" s="148"/>
      <c r="AK420" s="150"/>
      <c r="AL420" s="148"/>
      <c r="AM420" s="148"/>
      <c r="AN420" s="384"/>
      <c r="AO420" s="385"/>
      <c r="AP420" s="385"/>
      <c r="AQ420" s="385"/>
      <c r="AR420" s="385"/>
      <c r="AS420" s="385"/>
      <c r="AT420" s="386"/>
      <c r="AU420" s="384"/>
      <c r="AV420" s="385"/>
      <c r="AW420" s="385"/>
      <c r="AX420" s="385"/>
      <c r="AY420" s="385"/>
      <c r="AZ420" s="385"/>
      <c r="BA420" s="385"/>
      <c r="BB420" s="385"/>
      <c r="BC420" s="385"/>
      <c r="BD420" s="385"/>
      <c r="BE420" s="385"/>
      <c r="BF420" s="386"/>
    </row>
    <row r="421" spans="1:58" x14ac:dyDescent="0.25">
      <c r="A421" s="100">
        <f>'Input Volunteers'!A420</f>
        <v>0</v>
      </c>
      <c r="B421" s="104">
        <f t="shared" si="78"/>
        <v>0</v>
      </c>
      <c r="C421" s="105">
        <f t="shared" si="77"/>
        <v>0</v>
      </c>
      <c r="D421" s="106"/>
      <c r="E421" s="106"/>
      <c r="F421" s="146">
        <f t="shared" si="70"/>
        <v>0</v>
      </c>
      <c r="G421" s="148"/>
      <c r="H421" s="148"/>
      <c r="I421" s="147"/>
      <c r="J421" s="144">
        <f t="shared" si="71"/>
        <v>0</v>
      </c>
      <c r="K421" s="148"/>
      <c r="L421" s="148"/>
      <c r="M421" s="150"/>
      <c r="N421" s="146">
        <f t="shared" si="72"/>
        <v>0</v>
      </c>
      <c r="O421" s="148"/>
      <c r="P421" s="150"/>
      <c r="Q421" s="148"/>
      <c r="R421" s="146">
        <f t="shared" si="73"/>
        <v>0</v>
      </c>
      <c r="S421" s="150"/>
      <c r="T421" s="148"/>
      <c r="U421" s="148"/>
      <c r="V421" s="146">
        <f t="shared" si="74"/>
        <v>0</v>
      </c>
      <c r="W421" s="148"/>
      <c r="X421" s="148"/>
      <c r="Y421" s="150"/>
      <c r="Z421" s="146">
        <f t="shared" si="75"/>
        <v>0</v>
      </c>
      <c r="AA421" s="148"/>
      <c r="AB421" s="150"/>
      <c r="AC421" s="148"/>
      <c r="AD421" s="146">
        <f t="shared" si="76"/>
        <v>0</v>
      </c>
      <c r="AE421" s="148"/>
      <c r="AF421" s="148"/>
      <c r="AG421" s="150"/>
      <c r="AH421" s="150"/>
      <c r="AI421" s="148"/>
      <c r="AJ421" s="148"/>
      <c r="AK421" s="150"/>
      <c r="AL421" s="148"/>
      <c r="AM421" s="148"/>
      <c r="AN421" s="384"/>
      <c r="AO421" s="385"/>
      <c r="AP421" s="385"/>
      <c r="AQ421" s="385"/>
      <c r="AR421" s="385"/>
      <c r="AS421" s="385"/>
      <c r="AT421" s="386"/>
      <c r="AU421" s="384"/>
      <c r="AV421" s="385"/>
      <c r="AW421" s="385"/>
      <c r="AX421" s="385"/>
      <c r="AY421" s="385"/>
      <c r="AZ421" s="385"/>
      <c r="BA421" s="385"/>
      <c r="BB421" s="385"/>
      <c r="BC421" s="385"/>
      <c r="BD421" s="385"/>
      <c r="BE421" s="385"/>
      <c r="BF421" s="386"/>
    </row>
    <row r="422" spans="1:58" x14ac:dyDescent="0.25">
      <c r="A422" s="100">
        <f>'Input Volunteers'!A421</f>
        <v>0</v>
      </c>
      <c r="B422" s="104">
        <f t="shared" si="78"/>
        <v>0</v>
      </c>
      <c r="C422" s="105">
        <f t="shared" si="77"/>
        <v>0</v>
      </c>
      <c r="D422" s="106"/>
      <c r="E422" s="106"/>
      <c r="F422" s="146">
        <f t="shared" si="70"/>
        <v>0</v>
      </c>
      <c r="G422" s="148"/>
      <c r="H422" s="148"/>
      <c r="I422" s="147"/>
      <c r="J422" s="144">
        <f t="shared" si="71"/>
        <v>0</v>
      </c>
      <c r="K422" s="148"/>
      <c r="L422" s="148"/>
      <c r="M422" s="150"/>
      <c r="N422" s="146">
        <f t="shared" si="72"/>
        <v>0</v>
      </c>
      <c r="O422" s="148"/>
      <c r="P422" s="150"/>
      <c r="Q422" s="148"/>
      <c r="R422" s="146">
        <f t="shared" si="73"/>
        <v>0</v>
      </c>
      <c r="S422" s="150"/>
      <c r="T422" s="148"/>
      <c r="U422" s="148"/>
      <c r="V422" s="146">
        <f t="shared" si="74"/>
        <v>0</v>
      </c>
      <c r="W422" s="148"/>
      <c r="X422" s="148"/>
      <c r="Y422" s="150"/>
      <c r="Z422" s="146">
        <f t="shared" si="75"/>
        <v>0</v>
      </c>
      <c r="AA422" s="148"/>
      <c r="AB422" s="150"/>
      <c r="AC422" s="148"/>
      <c r="AD422" s="146">
        <f t="shared" si="76"/>
        <v>0</v>
      </c>
      <c r="AE422" s="148"/>
      <c r="AF422" s="148"/>
      <c r="AG422" s="150"/>
      <c r="AH422" s="150"/>
      <c r="AI422" s="148"/>
      <c r="AJ422" s="148"/>
      <c r="AK422" s="150"/>
      <c r="AL422" s="148"/>
      <c r="AM422" s="148"/>
      <c r="AN422" s="384"/>
      <c r="AO422" s="385"/>
      <c r="AP422" s="385"/>
      <c r="AQ422" s="385"/>
      <c r="AR422" s="385"/>
      <c r="AS422" s="385"/>
      <c r="AT422" s="386"/>
      <c r="AU422" s="384"/>
      <c r="AV422" s="385"/>
      <c r="AW422" s="385"/>
      <c r="AX422" s="385"/>
      <c r="AY422" s="385"/>
      <c r="AZ422" s="385"/>
      <c r="BA422" s="385"/>
      <c r="BB422" s="385"/>
      <c r="BC422" s="385"/>
      <c r="BD422" s="385"/>
      <c r="BE422" s="385"/>
      <c r="BF422" s="386"/>
    </row>
    <row r="423" spans="1:58" x14ac:dyDescent="0.25">
      <c r="A423" s="100">
        <f>'Input Volunteers'!A422</f>
        <v>0</v>
      </c>
      <c r="B423" s="104">
        <f t="shared" si="78"/>
        <v>0</v>
      </c>
      <c r="C423" s="105">
        <f t="shared" si="77"/>
        <v>0</v>
      </c>
      <c r="D423" s="106"/>
      <c r="E423" s="106"/>
      <c r="F423" s="146">
        <f t="shared" si="70"/>
        <v>0</v>
      </c>
      <c r="G423" s="148"/>
      <c r="H423" s="148"/>
      <c r="I423" s="147"/>
      <c r="J423" s="144">
        <f t="shared" si="71"/>
        <v>0</v>
      </c>
      <c r="K423" s="148"/>
      <c r="L423" s="148"/>
      <c r="M423" s="150"/>
      <c r="N423" s="146">
        <f t="shared" si="72"/>
        <v>0</v>
      </c>
      <c r="O423" s="148"/>
      <c r="P423" s="150"/>
      <c r="Q423" s="148"/>
      <c r="R423" s="146">
        <f t="shared" si="73"/>
        <v>0</v>
      </c>
      <c r="S423" s="150"/>
      <c r="T423" s="148"/>
      <c r="U423" s="148"/>
      <c r="V423" s="146">
        <f t="shared" si="74"/>
        <v>0</v>
      </c>
      <c r="W423" s="148"/>
      <c r="X423" s="148"/>
      <c r="Y423" s="150"/>
      <c r="Z423" s="146">
        <f t="shared" si="75"/>
        <v>0</v>
      </c>
      <c r="AA423" s="148"/>
      <c r="AB423" s="150"/>
      <c r="AC423" s="148"/>
      <c r="AD423" s="146">
        <f t="shared" si="76"/>
        <v>0</v>
      </c>
      <c r="AE423" s="148"/>
      <c r="AF423" s="148"/>
      <c r="AG423" s="150"/>
      <c r="AH423" s="150"/>
      <c r="AI423" s="148"/>
      <c r="AJ423" s="148"/>
      <c r="AK423" s="150"/>
      <c r="AL423" s="148"/>
      <c r="AM423" s="148"/>
      <c r="AN423" s="384"/>
      <c r="AO423" s="385"/>
      <c r="AP423" s="385"/>
      <c r="AQ423" s="385"/>
      <c r="AR423" s="385"/>
      <c r="AS423" s="385"/>
      <c r="AT423" s="386"/>
      <c r="AU423" s="384"/>
      <c r="AV423" s="385"/>
      <c r="AW423" s="385"/>
      <c r="AX423" s="385"/>
      <c r="AY423" s="385"/>
      <c r="AZ423" s="385"/>
      <c r="BA423" s="385"/>
      <c r="BB423" s="385"/>
      <c r="BC423" s="385"/>
      <c r="BD423" s="385"/>
      <c r="BE423" s="385"/>
      <c r="BF423" s="386"/>
    </row>
    <row r="424" spans="1:58" x14ac:dyDescent="0.25">
      <c r="A424" s="100">
        <f>'Input Volunteers'!A423</f>
        <v>0</v>
      </c>
      <c r="B424" s="104">
        <f t="shared" si="78"/>
        <v>0</v>
      </c>
      <c r="C424" s="105">
        <f t="shared" si="77"/>
        <v>0</v>
      </c>
      <c r="D424" s="106"/>
      <c r="E424" s="106"/>
      <c r="F424" s="146">
        <f t="shared" si="70"/>
        <v>0</v>
      </c>
      <c r="G424" s="148"/>
      <c r="H424" s="148"/>
      <c r="I424" s="147"/>
      <c r="J424" s="144">
        <f t="shared" si="71"/>
        <v>0</v>
      </c>
      <c r="K424" s="148"/>
      <c r="L424" s="148"/>
      <c r="M424" s="150"/>
      <c r="N424" s="146">
        <f t="shared" si="72"/>
        <v>0</v>
      </c>
      <c r="O424" s="148"/>
      <c r="P424" s="150"/>
      <c r="Q424" s="148"/>
      <c r="R424" s="146">
        <f t="shared" si="73"/>
        <v>0</v>
      </c>
      <c r="S424" s="150"/>
      <c r="T424" s="148"/>
      <c r="U424" s="148"/>
      <c r="V424" s="146">
        <f t="shared" si="74"/>
        <v>0</v>
      </c>
      <c r="W424" s="148"/>
      <c r="X424" s="148"/>
      <c r="Y424" s="150"/>
      <c r="Z424" s="146">
        <f t="shared" si="75"/>
        <v>0</v>
      </c>
      <c r="AA424" s="148"/>
      <c r="AB424" s="150"/>
      <c r="AC424" s="148"/>
      <c r="AD424" s="146">
        <f t="shared" si="76"/>
        <v>0</v>
      </c>
      <c r="AE424" s="148"/>
      <c r="AF424" s="148"/>
      <c r="AG424" s="150"/>
      <c r="AH424" s="150"/>
      <c r="AI424" s="148"/>
      <c r="AJ424" s="148"/>
      <c r="AK424" s="150"/>
      <c r="AL424" s="148"/>
      <c r="AM424" s="148"/>
      <c r="AN424" s="384"/>
      <c r="AO424" s="385"/>
      <c r="AP424" s="385"/>
      <c r="AQ424" s="385"/>
      <c r="AR424" s="385"/>
      <c r="AS424" s="385"/>
      <c r="AT424" s="386"/>
      <c r="AU424" s="384"/>
      <c r="AV424" s="385"/>
      <c r="AW424" s="385"/>
      <c r="AX424" s="385"/>
      <c r="AY424" s="385"/>
      <c r="AZ424" s="385"/>
      <c r="BA424" s="385"/>
      <c r="BB424" s="385"/>
      <c r="BC424" s="385"/>
      <c r="BD424" s="385"/>
      <c r="BE424" s="385"/>
      <c r="BF424" s="386"/>
    </row>
    <row r="425" spans="1:58" x14ac:dyDescent="0.25">
      <c r="A425" s="100">
        <f>'Input Volunteers'!A424</f>
        <v>0</v>
      </c>
      <c r="B425" s="104">
        <f t="shared" si="78"/>
        <v>0</v>
      </c>
      <c r="C425" s="105">
        <f t="shared" si="77"/>
        <v>0</v>
      </c>
      <c r="D425" s="106"/>
      <c r="E425" s="106"/>
      <c r="F425" s="146">
        <f t="shared" si="70"/>
        <v>0</v>
      </c>
      <c r="G425" s="148"/>
      <c r="H425" s="148"/>
      <c r="I425" s="147"/>
      <c r="J425" s="144">
        <f t="shared" si="71"/>
        <v>0</v>
      </c>
      <c r="K425" s="148"/>
      <c r="L425" s="148"/>
      <c r="M425" s="150"/>
      <c r="N425" s="146">
        <f t="shared" si="72"/>
        <v>0</v>
      </c>
      <c r="O425" s="148"/>
      <c r="P425" s="150"/>
      <c r="Q425" s="148"/>
      <c r="R425" s="146">
        <f t="shared" si="73"/>
        <v>0</v>
      </c>
      <c r="S425" s="150"/>
      <c r="T425" s="148"/>
      <c r="U425" s="148"/>
      <c r="V425" s="146">
        <f t="shared" si="74"/>
        <v>0</v>
      </c>
      <c r="W425" s="148"/>
      <c r="X425" s="148"/>
      <c r="Y425" s="150"/>
      <c r="Z425" s="146">
        <f t="shared" si="75"/>
        <v>0</v>
      </c>
      <c r="AA425" s="148"/>
      <c r="AB425" s="150"/>
      <c r="AC425" s="148"/>
      <c r="AD425" s="146">
        <f t="shared" si="76"/>
        <v>0</v>
      </c>
      <c r="AE425" s="148"/>
      <c r="AF425" s="148"/>
      <c r="AG425" s="150"/>
      <c r="AH425" s="150"/>
      <c r="AI425" s="148"/>
      <c r="AJ425" s="148"/>
      <c r="AK425" s="150"/>
      <c r="AL425" s="148"/>
      <c r="AM425" s="148"/>
      <c r="AN425" s="384"/>
      <c r="AO425" s="385"/>
      <c r="AP425" s="385"/>
      <c r="AQ425" s="385"/>
      <c r="AR425" s="385"/>
      <c r="AS425" s="385"/>
      <c r="AT425" s="386"/>
      <c r="AU425" s="384"/>
      <c r="AV425" s="385"/>
      <c r="AW425" s="385"/>
      <c r="AX425" s="385"/>
      <c r="AY425" s="385"/>
      <c r="AZ425" s="385"/>
      <c r="BA425" s="385"/>
      <c r="BB425" s="385"/>
      <c r="BC425" s="385"/>
      <c r="BD425" s="385"/>
      <c r="BE425" s="385"/>
      <c r="BF425" s="386"/>
    </row>
    <row r="426" spans="1:58" x14ac:dyDescent="0.25">
      <c r="A426" s="100">
        <f>'Input Volunteers'!A425</f>
        <v>0</v>
      </c>
      <c r="B426" s="104">
        <f t="shared" si="78"/>
        <v>0</v>
      </c>
      <c r="C426" s="105">
        <f t="shared" si="77"/>
        <v>0</v>
      </c>
      <c r="D426" s="106"/>
      <c r="E426" s="106"/>
      <c r="F426" s="146">
        <f t="shared" si="70"/>
        <v>0</v>
      </c>
      <c r="G426" s="148"/>
      <c r="H426" s="148"/>
      <c r="I426" s="147"/>
      <c r="J426" s="144">
        <f t="shared" si="71"/>
        <v>0</v>
      </c>
      <c r="K426" s="148"/>
      <c r="L426" s="148"/>
      <c r="M426" s="150"/>
      <c r="N426" s="146">
        <f t="shared" si="72"/>
        <v>0</v>
      </c>
      <c r="O426" s="148"/>
      <c r="P426" s="150"/>
      <c r="Q426" s="148"/>
      <c r="R426" s="146">
        <f t="shared" si="73"/>
        <v>0</v>
      </c>
      <c r="S426" s="150"/>
      <c r="T426" s="148"/>
      <c r="U426" s="148"/>
      <c r="V426" s="146">
        <f t="shared" si="74"/>
        <v>0</v>
      </c>
      <c r="W426" s="148"/>
      <c r="X426" s="148"/>
      <c r="Y426" s="150"/>
      <c r="Z426" s="146">
        <f t="shared" si="75"/>
        <v>0</v>
      </c>
      <c r="AA426" s="148"/>
      <c r="AB426" s="150"/>
      <c r="AC426" s="148"/>
      <c r="AD426" s="146">
        <f t="shared" si="76"/>
        <v>0</v>
      </c>
      <c r="AE426" s="148"/>
      <c r="AF426" s="148"/>
      <c r="AG426" s="150"/>
      <c r="AH426" s="150"/>
      <c r="AI426" s="148"/>
      <c r="AJ426" s="148"/>
      <c r="AK426" s="150"/>
      <c r="AL426" s="148"/>
      <c r="AM426" s="148"/>
      <c r="AN426" s="384"/>
      <c r="AO426" s="385"/>
      <c r="AP426" s="385"/>
      <c r="AQ426" s="385"/>
      <c r="AR426" s="385"/>
      <c r="AS426" s="385"/>
      <c r="AT426" s="386"/>
      <c r="AU426" s="384"/>
      <c r="AV426" s="385"/>
      <c r="AW426" s="385"/>
      <c r="AX426" s="385"/>
      <c r="AY426" s="385"/>
      <c r="AZ426" s="385"/>
      <c r="BA426" s="385"/>
      <c r="BB426" s="385"/>
      <c r="BC426" s="385"/>
      <c r="BD426" s="385"/>
      <c r="BE426" s="385"/>
      <c r="BF426" s="386"/>
    </row>
    <row r="427" spans="1:58" x14ac:dyDescent="0.25">
      <c r="A427" s="100">
        <f>'Input Volunteers'!A426</f>
        <v>0</v>
      </c>
      <c r="B427" s="104">
        <f t="shared" si="78"/>
        <v>0</v>
      </c>
      <c r="C427" s="105">
        <f t="shared" si="77"/>
        <v>0</v>
      </c>
      <c r="D427" s="106"/>
      <c r="E427" s="106"/>
      <c r="F427" s="146">
        <f t="shared" si="70"/>
        <v>0</v>
      </c>
      <c r="G427" s="148"/>
      <c r="H427" s="148"/>
      <c r="I427" s="147"/>
      <c r="J427" s="144">
        <f t="shared" si="71"/>
        <v>0</v>
      </c>
      <c r="K427" s="148"/>
      <c r="L427" s="148"/>
      <c r="M427" s="150"/>
      <c r="N427" s="146">
        <f t="shared" si="72"/>
        <v>0</v>
      </c>
      <c r="O427" s="148"/>
      <c r="P427" s="150"/>
      <c r="Q427" s="148"/>
      <c r="R427" s="146">
        <f t="shared" si="73"/>
        <v>0</v>
      </c>
      <c r="S427" s="150"/>
      <c r="T427" s="148"/>
      <c r="U427" s="148"/>
      <c r="V427" s="146">
        <f t="shared" si="74"/>
        <v>0</v>
      </c>
      <c r="W427" s="148"/>
      <c r="X427" s="148"/>
      <c r="Y427" s="150"/>
      <c r="Z427" s="146">
        <f t="shared" si="75"/>
        <v>0</v>
      </c>
      <c r="AA427" s="148"/>
      <c r="AB427" s="150"/>
      <c r="AC427" s="148"/>
      <c r="AD427" s="146">
        <f t="shared" si="76"/>
        <v>0</v>
      </c>
      <c r="AE427" s="148"/>
      <c r="AF427" s="148"/>
      <c r="AG427" s="150"/>
      <c r="AH427" s="150"/>
      <c r="AI427" s="148"/>
      <c r="AJ427" s="148"/>
      <c r="AK427" s="150"/>
      <c r="AL427" s="148"/>
      <c r="AM427" s="148"/>
      <c r="AN427" s="384"/>
      <c r="AO427" s="385"/>
      <c r="AP427" s="385"/>
      <c r="AQ427" s="385"/>
      <c r="AR427" s="385"/>
      <c r="AS427" s="385"/>
      <c r="AT427" s="386"/>
      <c r="AU427" s="384"/>
      <c r="AV427" s="385"/>
      <c r="AW427" s="385"/>
      <c r="AX427" s="385"/>
      <c r="AY427" s="385"/>
      <c r="AZ427" s="385"/>
      <c r="BA427" s="385"/>
      <c r="BB427" s="385"/>
      <c r="BC427" s="385"/>
      <c r="BD427" s="385"/>
      <c r="BE427" s="385"/>
      <c r="BF427" s="386"/>
    </row>
    <row r="428" spans="1:58" x14ac:dyDescent="0.25">
      <c r="A428" s="100">
        <f>'Input Volunteers'!A427</f>
        <v>0</v>
      </c>
      <c r="B428" s="104">
        <f t="shared" si="78"/>
        <v>0</v>
      </c>
      <c r="C428" s="105">
        <f t="shared" si="77"/>
        <v>0</v>
      </c>
      <c r="D428" s="106"/>
      <c r="E428" s="106"/>
      <c r="F428" s="146">
        <f t="shared" si="70"/>
        <v>0</v>
      </c>
      <c r="G428" s="148"/>
      <c r="H428" s="148"/>
      <c r="I428" s="147"/>
      <c r="J428" s="144">
        <f t="shared" si="71"/>
        <v>0</v>
      </c>
      <c r="K428" s="148"/>
      <c r="L428" s="148"/>
      <c r="M428" s="150"/>
      <c r="N428" s="146">
        <f t="shared" si="72"/>
        <v>0</v>
      </c>
      <c r="O428" s="148"/>
      <c r="P428" s="150"/>
      <c r="Q428" s="148"/>
      <c r="R428" s="146">
        <f t="shared" si="73"/>
        <v>0</v>
      </c>
      <c r="S428" s="150"/>
      <c r="T428" s="148"/>
      <c r="U428" s="148"/>
      <c r="V428" s="146">
        <f t="shared" si="74"/>
        <v>0</v>
      </c>
      <c r="W428" s="148"/>
      <c r="X428" s="148"/>
      <c r="Y428" s="150"/>
      <c r="Z428" s="146">
        <f t="shared" si="75"/>
        <v>0</v>
      </c>
      <c r="AA428" s="148"/>
      <c r="AB428" s="150"/>
      <c r="AC428" s="148"/>
      <c r="AD428" s="146">
        <f t="shared" si="76"/>
        <v>0</v>
      </c>
      <c r="AE428" s="148"/>
      <c r="AF428" s="148"/>
      <c r="AG428" s="150"/>
      <c r="AH428" s="150"/>
      <c r="AI428" s="148"/>
      <c r="AJ428" s="148"/>
      <c r="AK428" s="150"/>
      <c r="AL428" s="148"/>
      <c r="AM428" s="148"/>
      <c r="AN428" s="384"/>
      <c r="AO428" s="385"/>
      <c r="AP428" s="385"/>
      <c r="AQ428" s="385"/>
      <c r="AR428" s="385"/>
      <c r="AS428" s="385"/>
      <c r="AT428" s="386"/>
      <c r="AU428" s="384"/>
      <c r="AV428" s="385"/>
      <c r="AW428" s="385"/>
      <c r="AX428" s="385"/>
      <c r="AY428" s="385"/>
      <c r="AZ428" s="385"/>
      <c r="BA428" s="385"/>
      <c r="BB428" s="385"/>
      <c r="BC428" s="385"/>
      <c r="BD428" s="385"/>
      <c r="BE428" s="385"/>
      <c r="BF428" s="386"/>
    </row>
    <row r="429" spans="1:58" x14ac:dyDescent="0.25">
      <c r="A429" s="100">
        <f>'Input Volunteers'!A428</f>
        <v>0</v>
      </c>
      <c r="B429" s="104">
        <f t="shared" si="78"/>
        <v>0</v>
      </c>
      <c r="C429" s="105">
        <f t="shared" si="77"/>
        <v>0</v>
      </c>
      <c r="D429" s="106"/>
      <c r="E429" s="106"/>
      <c r="F429" s="146">
        <f t="shared" si="70"/>
        <v>0</v>
      </c>
      <c r="G429" s="148"/>
      <c r="H429" s="148"/>
      <c r="I429" s="147"/>
      <c r="J429" s="144">
        <f t="shared" si="71"/>
        <v>0</v>
      </c>
      <c r="K429" s="148"/>
      <c r="L429" s="148"/>
      <c r="M429" s="150"/>
      <c r="N429" s="146">
        <f t="shared" si="72"/>
        <v>0</v>
      </c>
      <c r="O429" s="148"/>
      <c r="P429" s="150"/>
      <c r="Q429" s="148"/>
      <c r="R429" s="146">
        <f t="shared" si="73"/>
        <v>0</v>
      </c>
      <c r="S429" s="150"/>
      <c r="T429" s="148"/>
      <c r="U429" s="148"/>
      <c r="V429" s="146">
        <f t="shared" si="74"/>
        <v>0</v>
      </c>
      <c r="W429" s="148"/>
      <c r="X429" s="148"/>
      <c r="Y429" s="150"/>
      <c r="Z429" s="146">
        <f t="shared" si="75"/>
        <v>0</v>
      </c>
      <c r="AA429" s="148"/>
      <c r="AB429" s="150"/>
      <c r="AC429" s="148"/>
      <c r="AD429" s="146">
        <f t="shared" si="76"/>
        <v>0</v>
      </c>
      <c r="AE429" s="148"/>
      <c r="AF429" s="148"/>
      <c r="AG429" s="150"/>
      <c r="AH429" s="150"/>
      <c r="AI429" s="148"/>
      <c r="AJ429" s="148"/>
      <c r="AK429" s="150"/>
      <c r="AL429" s="148"/>
      <c r="AM429" s="148"/>
      <c r="AN429" s="384"/>
      <c r="AO429" s="385"/>
      <c r="AP429" s="385"/>
      <c r="AQ429" s="385"/>
      <c r="AR429" s="385"/>
      <c r="AS429" s="385"/>
      <c r="AT429" s="386"/>
      <c r="AU429" s="384"/>
      <c r="AV429" s="385"/>
      <c r="AW429" s="385"/>
      <c r="AX429" s="385"/>
      <c r="AY429" s="385"/>
      <c r="AZ429" s="385"/>
      <c r="BA429" s="385"/>
      <c r="BB429" s="385"/>
      <c r="BC429" s="385"/>
      <c r="BD429" s="385"/>
      <c r="BE429" s="385"/>
      <c r="BF429" s="386"/>
    </row>
    <row r="430" spans="1:58" x14ac:dyDescent="0.25">
      <c r="A430" s="100">
        <f>'Input Volunteers'!A429</f>
        <v>0</v>
      </c>
      <c r="B430" s="104">
        <f t="shared" si="78"/>
        <v>0</v>
      </c>
      <c r="C430" s="105">
        <f t="shared" si="77"/>
        <v>0</v>
      </c>
      <c r="D430" s="106"/>
      <c r="E430" s="106"/>
      <c r="F430" s="146">
        <f t="shared" si="70"/>
        <v>0</v>
      </c>
      <c r="G430" s="148"/>
      <c r="H430" s="148"/>
      <c r="I430" s="147"/>
      <c r="J430" s="144">
        <f t="shared" si="71"/>
        <v>0</v>
      </c>
      <c r="K430" s="148"/>
      <c r="L430" s="148"/>
      <c r="M430" s="150"/>
      <c r="N430" s="146">
        <f t="shared" si="72"/>
        <v>0</v>
      </c>
      <c r="O430" s="148"/>
      <c r="P430" s="150"/>
      <c r="Q430" s="148"/>
      <c r="R430" s="146">
        <f t="shared" si="73"/>
        <v>0</v>
      </c>
      <c r="S430" s="150"/>
      <c r="T430" s="148"/>
      <c r="U430" s="148"/>
      <c r="V430" s="146">
        <f t="shared" si="74"/>
        <v>0</v>
      </c>
      <c r="W430" s="148"/>
      <c r="X430" s="148"/>
      <c r="Y430" s="150"/>
      <c r="Z430" s="146">
        <f t="shared" si="75"/>
        <v>0</v>
      </c>
      <c r="AA430" s="148"/>
      <c r="AB430" s="150"/>
      <c r="AC430" s="148"/>
      <c r="AD430" s="146">
        <f t="shared" si="76"/>
        <v>0</v>
      </c>
      <c r="AE430" s="148"/>
      <c r="AF430" s="148"/>
      <c r="AG430" s="150"/>
      <c r="AH430" s="150"/>
      <c r="AI430" s="148"/>
      <c r="AJ430" s="148"/>
      <c r="AK430" s="150"/>
      <c r="AL430" s="148"/>
      <c r="AM430" s="148"/>
      <c r="AN430" s="384"/>
      <c r="AO430" s="385"/>
      <c r="AP430" s="385"/>
      <c r="AQ430" s="385"/>
      <c r="AR430" s="385"/>
      <c r="AS430" s="385"/>
      <c r="AT430" s="386"/>
      <c r="AU430" s="384"/>
      <c r="AV430" s="385"/>
      <c r="AW430" s="385"/>
      <c r="AX430" s="385"/>
      <c r="AY430" s="385"/>
      <c r="AZ430" s="385"/>
      <c r="BA430" s="385"/>
      <c r="BB430" s="385"/>
      <c r="BC430" s="385"/>
      <c r="BD430" s="385"/>
      <c r="BE430" s="385"/>
      <c r="BF430" s="386"/>
    </row>
    <row r="431" spans="1:58" x14ac:dyDescent="0.25">
      <c r="A431" s="100">
        <f>'Input Volunteers'!A430</f>
        <v>0</v>
      </c>
      <c r="B431" s="104">
        <f t="shared" si="78"/>
        <v>0</v>
      </c>
      <c r="C431" s="105">
        <f t="shared" si="77"/>
        <v>0</v>
      </c>
      <c r="D431" s="106"/>
      <c r="E431" s="106"/>
      <c r="F431" s="146">
        <f t="shared" si="70"/>
        <v>0</v>
      </c>
      <c r="G431" s="148"/>
      <c r="H431" s="148"/>
      <c r="I431" s="147"/>
      <c r="J431" s="144">
        <f t="shared" si="71"/>
        <v>0</v>
      </c>
      <c r="K431" s="148"/>
      <c r="L431" s="148"/>
      <c r="M431" s="150"/>
      <c r="N431" s="146">
        <f t="shared" si="72"/>
        <v>0</v>
      </c>
      <c r="O431" s="148"/>
      <c r="P431" s="150"/>
      <c r="Q431" s="148"/>
      <c r="R431" s="146">
        <f t="shared" si="73"/>
        <v>0</v>
      </c>
      <c r="S431" s="150"/>
      <c r="T431" s="148"/>
      <c r="U431" s="148"/>
      <c r="V431" s="146">
        <f t="shared" si="74"/>
        <v>0</v>
      </c>
      <c r="W431" s="148"/>
      <c r="X431" s="148"/>
      <c r="Y431" s="150"/>
      <c r="Z431" s="146">
        <f t="shared" si="75"/>
        <v>0</v>
      </c>
      <c r="AA431" s="148"/>
      <c r="AB431" s="150"/>
      <c r="AC431" s="148"/>
      <c r="AD431" s="146">
        <f t="shared" si="76"/>
        <v>0</v>
      </c>
      <c r="AE431" s="148"/>
      <c r="AF431" s="148"/>
      <c r="AG431" s="150"/>
      <c r="AH431" s="150"/>
      <c r="AI431" s="148"/>
      <c r="AJ431" s="148"/>
      <c r="AK431" s="150"/>
      <c r="AL431" s="148"/>
      <c r="AM431" s="148"/>
      <c r="AN431" s="384"/>
      <c r="AO431" s="385"/>
      <c r="AP431" s="385"/>
      <c r="AQ431" s="385"/>
      <c r="AR431" s="385"/>
      <c r="AS431" s="385"/>
      <c r="AT431" s="386"/>
      <c r="AU431" s="384"/>
      <c r="AV431" s="385"/>
      <c r="AW431" s="385"/>
      <c r="AX431" s="385"/>
      <c r="AY431" s="385"/>
      <c r="AZ431" s="385"/>
      <c r="BA431" s="385"/>
      <c r="BB431" s="385"/>
      <c r="BC431" s="385"/>
      <c r="BD431" s="385"/>
      <c r="BE431" s="385"/>
      <c r="BF431" s="386"/>
    </row>
    <row r="432" spans="1:58" x14ac:dyDescent="0.25">
      <c r="A432" s="100">
        <f>'Input Volunteers'!A431</f>
        <v>0</v>
      </c>
      <c r="B432" s="104">
        <f t="shared" ref="B432:B477" si="79">C432+I432</f>
        <v>0</v>
      </c>
      <c r="C432" s="105">
        <f t="shared" ref="C432:C477" si="80">SUM(D432:H432)</f>
        <v>0</v>
      </c>
      <c r="D432" s="106"/>
      <c r="E432" s="106"/>
      <c r="F432" s="146">
        <f t="shared" si="70"/>
        <v>0</v>
      </c>
      <c r="G432" s="148"/>
      <c r="H432" s="148"/>
      <c r="I432" s="147"/>
      <c r="J432" s="144">
        <f t="shared" si="71"/>
        <v>0</v>
      </c>
      <c r="K432" s="148"/>
      <c r="L432" s="148"/>
      <c r="M432" s="150"/>
      <c r="N432" s="146">
        <f t="shared" si="72"/>
        <v>0</v>
      </c>
      <c r="O432" s="148"/>
      <c r="P432" s="150"/>
      <c r="Q432" s="148"/>
      <c r="R432" s="146">
        <f t="shared" si="73"/>
        <v>0</v>
      </c>
      <c r="S432" s="150"/>
      <c r="T432" s="148"/>
      <c r="U432" s="148"/>
      <c r="V432" s="146">
        <f t="shared" si="74"/>
        <v>0</v>
      </c>
      <c r="W432" s="148"/>
      <c r="X432" s="148"/>
      <c r="Y432" s="150"/>
      <c r="Z432" s="146">
        <f t="shared" si="75"/>
        <v>0</v>
      </c>
      <c r="AA432" s="148"/>
      <c r="AB432" s="150"/>
      <c r="AC432" s="148"/>
      <c r="AD432" s="146">
        <f t="shared" si="76"/>
        <v>0</v>
      </c>
      <c r="AE432" s="148"/>
      <c r="AF432" s="148"/>
      <c r="AG432" s="150"/>
      <c r="AH432" s="150"/>
      <c r="AI432" s="148"/>
      <c r="AJ432" s="148"/>
      <c r="AK432" s="150"/>
      <c r="AL432" s="148"/>
      <c r="AM432" s="148"/>
      <c r="AN432" s="384"/>
      <c r="AO432" s="385"/>
      <c r="AP432" s="385"/>
      <c r="AQ432" s="385"/>
      <c r="AR432" s="385"/>
      <c r="AS432" s="385"/>
      <c r="AT432" s="386"/>
      <c r="AU432" s="384"/>
      <c r="AV432" s="385"/>
      <c r="AW432" s="385"/>
      <c r="AX432" s="385"/>
      <c r="AY432" s="385"/>
      <c r="AZ432" s="385"/>
      <c r="BA432" s="385"/>
      <c r="BB432" s="385"/>
      <c r="BC432" s="385"/>
      <c r="BD432" s="385"/>
      <c r="BE432" s="385"/>
      <c r="BF432" s="386"/>
    </row>
    <row r="433" spans="1:58" x14ac:dyDescent="0.25">
      <c r="A433" s="100">
        <f>'Input Volunteers'!A432</f>
        <v>0</v>
      </c>
      <c r="B433" s="104">
        <f t="shared" si="79"/>
        <v>0</v>
      </c>
      <c r="C433" s="105">
        <f t="shared" si="80"/>
        <v>0</v>
      </c>
      <c r="D433" s="106"/>
      <c r="E433" s="106"/>
      <c r="F433" s="146">
        <f t="shared" si="70"/>
        <v>0</v>
      </c>
      <c r="G433" s="148"/>
      <c r="H433" s="148"/>
      <c r="I433" s="147"/>
      <c r="J433" s="144">
        <f t="shared" si="71"/>
        <v>0</v>
      </c>
      <c r="K433" s="148"/>
      <c r="L433" s="148"/>
      <c r="M433" s="150"/>
      <c r="N433" s="146">
        <f t="shared" si="72"/>
        <v>0</v>
      </c>
      <c r="O433" s="148"/>
      <c r="P433" s="150"/>
      <c r="Q433" s="148"/>
      <c r="R433" s="146">
        <f t="shared" si="73"/>
        <v>0</v>
      </c>
      <c r="S433" s="150"/>
      <c r="T433" s="148"/>
      <c r="U433" s="148"/>
      <c r="V433" s="146">
        <f t="shared" si="74"/>
        <v>0</v>
      </c>
      <c r="W433" s="148"/>
      <c r="X433" s="148"/>
      <c r="Y433" s="150"/>
      <c r="Z433" s="146">
        <f t="shared" si="75"/>
        <v>0</v>
      </c>
      <c r="AA433" s="148"/>
      <c r="AB433" s="150"/>
      <c r="AC433" s="148"/>
      <c r="AD433" s="146">
        <f t="shared" si="76"/>
        <v>0</v>
      </c>
      <c r="AE433" s="148"/>
      <c r="AF433" s="148"/>
      <c r="AG433" s="150"/>
      <c r="AH433" s="150"/>
      <c r="AI433" s="148"/>
      <c r="AJ433" s="148"/>
      <c r="AK433" s="150"/>
      <c r="AL433" s="148"/>
      <c r="AM433" s="148"/>
      <c r="AN433" s="384"/>
      <c r="AO433" s="385"/>
      <c r="AP433" s="385"/>
      <c r="AQ433" s="385"/>
      <c r="AR433" s="385"/>
      <c r="AS433" s="385"/>
      <c r="AT433" s="386"/>
      <c r="AU433" s="384"/>
      <c r="AV433" s="385"/>
      <c r="AW433" s="385"/>
      <c r="AX433" s="385"/>
      <c r="AY433" s="385"/>
      <c r="AZ433" s="385"/>
      <c r="BA433" s="385"/>
      <c r="BB433" s="385"/>
      <c r="BC433" s="385"/>
      <c r="BD433" s="385"/>
      <c r="BE433" s="385"/>
      <c r="BF433" s="386"/>
    </row>
    <row r="434" spans="1:58" x14ac:dyDescent="0.25">
      <c r="A434" s="100">
        <f>'Input Volunteers'!A433</f>
        <v>0</v>
      </c>
      <c r="B434" s="104">
        <f t="shared" si="79"/>
        <v>0</v>
      </c>
      <c r="C434" s="105">
        <f t="shared" si="80"/>
        <v>0</v>
      </c>
      <c r="D434" s="106"/>
      <c r="E434" s="106"/>
      <c r="F434" s="146">
        <f t="shared" si="70"/>
        <v>0</v>
      </c>
      <c r="G434" s="148"/>
      <c r="H434" s="148"/>
      <c r="I434" s="147"/>
      <c r="J434" s="144">
        <f t="shared" si="71"/>
        <v>0</v>
      </c>
      <c r="K434" s="148"/>
      <c r="L434" s="148"/>
      <c r="M434" s="150"/>
      <c r="N434" s="146">
        <f t="shared" si="72"/>
        <v>0</v>
      </c>
      <c r="O434" s="148"/>
      <c r="P434" s="150"/>
      <c r="Q434" s="148"/>
      <c r="R434" s="146">
        <f t="shared" si="73"/>
        <v>0</v>
      </c>
      <c r="S434" s="150"/>
      <c r="T434" s="148"/>
      <c r="U434" s="148"/>
      <c r="V434" s="146">
        <f t="shared" si="74"/>
        <v>0</v>
      </c>
      <c r="W434" s="148"/>
      <c r="X434" s="148"/>
      <c r="Y434" s="150"/>
      <c r="Z434" s="146">
        <f t="shared" si="75"/>
        <v>0</v>
      </c>
      <c r="AA434" s="148"/>
      <c r="AB434" s="150"/>
      <c r="AC434" s="148"/>
      <c r="AD434" s="146">
        <f t="shared" si="76"/>
        <v>0</v>
      </c>
      <c r="AE434" s="148"/>
      <c r="AF434" s="148"/>
      <c r="AG434" s="150"/>
      <c r="AH434" s="150"/>
      <c r="AI434" s="148"/>
      <c r="AJ434" s="148"/>
      <c r="AK434" s="150"/>
      <c r="AL434" s="148"/>
      <c r="AM434" s="148"/>
      <c r="AN434" s="384"/>
      <c r="AO434" s="385"/>
      <c r="AP434" s="385"/>
      <c r="AQ434" s="385"/>
      <c r="AR434" s="385"/>
      <c r="AS434" s="385"/>
      <c r="AT434" s="386"/>
      <c r="AU434" s="384"/>
      <c r="AV434" s="385"/>
      <c r="AW434" s="385"/>
      <c r="AX434" s="385"/>
      <c r="AY434" s="385"/>
      <c r="AZ434" s="385"/>
      <c r="BA434" s="385"/>
      <c r="BB434" s="385"/>
      <c r="BC434" s="385"/>
      <c r="BD434" s="385"/>
      <c r="BE434" s="385"/>
      <c r="BF434" s="386"/>
    </row>
    <row r="435" spans="1:58" x14ac:dyDescent="0.25">
      <c r="A435" s="100">
        <f>'Input Volunteers'!A434</f>
        <v>0</v>
      </c>
      <c r="B435" s="104">
        <f t="shared" si="79"/>
        <v>0</v>
      </c>
      <c r="C435" s="105">
        <f t="shared" si="80"/>
        <v>0</v>
      </c>
      <c r="D435" s="106"/>
      <c r="E435" s="106"/>
      <c r="F435" s="146">
        <f t="shared" si="70"/>
        <v>0</v>
      </c>
      <c r="G435" s="148"/>
      <c r="H435" s="148"/>
      <c r="I435" s="147"/>
      <c r="J435" s="144">
        <f t="shared" si="71"/>
        <v>0</v>
      </c>
      <c r="K435" s="148"/>
      <c r="L435" s="148"/>
      <c r="M435" s="150"/>
      <c r="N435" s="146">
        <f t="shared" si="72"/>
        <v>0</v>
      </c>
      <c r="O435" s="148"/>
      <c r="P435" s="150"/>
      <c r="Q435" s="148"/>
      <c r="R435" s="146">
        <f t="shared" si="73"/>
        <v>0</v>
      </c>
      <c r="S435" s="150"/>
      <c r="T435" s="148"/>
      <c r="U435" s="148"/>
      <c r="V435" s="146">
        <f t="shared" si="74"/>
        <v>0</v>
      </c>
      <c r="W435" s="148"/>
      <c r="X435" s="148"/>
      <c r="Y435" s="150"/>
      <c r="Z435" s="146">
        <f t="shared" si="75"/>
        <v>0</v>
      </c>
      <c r="AA435" s="148"/>
      <c r="AB435" s="150"/>
      <c r="AC435" s="148"/>
      <c r="AD435" s="146">
        <f t="shared" si="76"/>
        <v>0</v>
      </c>
      <c r="AE435" s="148"/>
      <c r="AF435" s="148"/>
      <c r="AG435" s="150"/>
      <c r="AH435" s="150"/>
      <c r="AI435" s="148"/>
      <c r="AJ435" s="148"/>
      <c r="AK435" s="150"/>
      <c r="AL435" s="148"/>
      <c r="AM435" s="148"/>
      <c r="AN435" s="384"/>
      <c r="AO435" s="385"/>
      <c r="AP435" s="385"/>
      <c r="AQ435" s="385"/>
      <c r="AR435" s="385"/>
      <c r="AS435" s="385"/>
      <c r="AT435" s="386"/>
      <c r="AU435" s="384"/>
      <c r="AV435" s="385"/>
      <c r="AW435" s="385"/>
      <c r="AX435" s="385"/>
      <c r="AY435" s="385"/>
      <c r="AZ435" s="385"/>
      <c r="BA435" s="385"/>
      <c r="BB435" s="385"/>
      <c r="BC435" s="385"/>
      <c r="BD435" s="385"/>
      <c r="BE435" s="385"/>
      <c r="BF435" s="386"/>
    </row>
    <row r="436" spans="1:58" x14ac:dyDescent="0.25">
      <c r="A436" s="100">
        <f>'Input Volunteers'!A435</f>
        <v>0</v>
      </c>
      <c r="B436" s="104">
        <f t="shared" si="79"/>
        <v>0</v>
      </c>
      <c r="C436" s="105">
        <f t="shared" si="80"/>
        <v>0</v>
      </c>
      <c r="D436" s="106"/>
      <c r="E436" s="106"/>
      <c r="F436" s="146">
        <f t="shared" si="70"/>
        <v>0</v>
      </c>
      <c r="G436" s="148"/>
      <c r="H436" s="148"/>
      <c r="I436" s="147"/>
      <c r="J436" s="144">
        <f t="shared" si="71"/>
        <v>0</v>
      </c>
      <c r="K436" s="148"/>
      <c r="L436" s="148"/>
      <c r="M436" s="150"/>
      <c r="N436" s="146">
        <f t="shared" si="72"/>
        <v>0</v>
      </c>
      <c r="O436" s="148"/>
      <c r="P436" s="150"/>
      <c r="Q436" s="148"/>
      <c r="R436" s="146">
        <f t="shared" si="73"/>
        <v>0</v>
      </c>
      <c r="S436" s="150"/>
      <c r="T436" s="148"/>
      <c r="U436" s="148"/>
      <c r="V436" s="146">
        <f t="shared" si="74"/>
        <v>0</v>
      </c>
      <c r="W436" s="148"/>
      <c r="X436" s="148"/>
      <c r="Y436" s="150"/>
      <c r="Z436" s="146">
        <f t="shared" si="75"/>
        <v>0</v>
      </c>
      <c r="AA436" s="148"/>
      <c r="AB436" s="150"/>
      <c r="AC436" s="148"/>
      <c r="AD436" s="146">
        <f t="shared" si="76"/>
        <v>0</v>
      </c>
      <c r="AE436" s="148"/>
      <c r="AF436" s="148"/>
      <c r="AG436" s="150"/>
      <c r="AH436" s="150"/>
      <c r="AI436" s="148"/>
      <c r="AJ436" s="148"/>
      <c r="AK436" s="150"/>
      <c r="AL436" s="148"/>
      <c r="AM436" s="148"/>
      <c r="AN436" s="384"/>
      <c r="AO436" s="385"/>
      <c r="AP436" s="385"/>
      <c r="AQ436" s="385"/>
      <c r="AR436" s="385"/>
      <c r="AS436" s="385"/>
      <c r="AT436" s="386"/>
      <c r="AU436" s="384"/>
      <c r="AV436" s="385"/>
      <c r="AW436" s="385"/>
      <c r="AX436" s="385"/>
      <c r="AY436" s="385"/>
      <c r="AZ436" s="385"/>
      <c r="BA436" s="385"/>
      <c r="BB436" s="385"/>
      <c r="BC436" s="385"/>
      <c r="BD436" s="385"/>
      <c r="BE436" s="385"/>
      <c r="BF436" s="386"/>
    </row>
    <row r="437" spans="1:58" x14ac:dyDescent="0.25">
      <c r="A437" s="100">
        <f>'Input Volunteers'!A436</f>
        <v>0</v>
      </c>
      <c r="B437" s="104">
        <f t="shared" si="79"/>
        <v>0</v>
      </c>
      <c r="C437" s="105">
        <f t="shared" si="80"/>
        <v>0</v>
      </c>
      <c r="D437" s="106"/>
      <c r="E437" s="106"/>
      <c r="F437" s="146">
        <f t="shared" si="70"/>
        <v>0</v>
      </c>
      <c r="G437" s="148"/>
      <c r="H437" s="148"/>
      <c r="I437" s="147"/>
      <c r="J437" s="144">
        <f t="shared" si="71"/>
        <v>0</v>
      </c>
      <c r="K437" s="148"/>
      <c r="L437" s="148"/>
      <c r="M437" s="150"/>
      <c r="N437" s="146">
        <f t="shared" si="72"/>
        <v>0</v>
      </c>
      <c r="O437" s="148"/>
      <c r="P437" s="150"/>
      <c r="Q437" s="148"/>
      <c r="R437" s="146">
        <f t="shared" si="73"/>
        <v>0</v>
      </c>
      <c r="S437" s="150"/>
      <c r="T437" s="148"/>
      <c r="U437" s="148"/>
      <c r="V437" s="146">
        <f t="shared" si="74"/>
        <v>0</v>
      </c>
      <c r="W437" s="148"/>
      <c r="X437" s="148"/>
      <c r="Y437" s="150"/>
      <c r="Z437" s="146">
        <f t="shared" si="75"/>
        <v>0</v>
      </c>
      <c r="AA437" s="148"/>
      <c r="AB437" s="150"/>
      <c r="AC437" s="148"/>
      <c r="AD437" s="146">
        <f t="shared" si="76"/>
        <v>0</v>
      </c>
      <c r="AE437" s="148"/>
      <c r="AF437" s="148"/>
      <c r="AG437" s="150"/>
      <c r="AH437" s="150"/>
      <c r="AI437" s="148"/>
      <c r="AJ437" s="148"/>
      <c r="AK437" s="150"/>
      <c r="AL437" s="148"/>
      <c r="AM437" s="148"/>
      <c r="AN437" s="384"/>
      <c r="AO437" s="385"/>
      <c r="AP437" s="385"/>
      <c r="AQ437" s="385"/>
      <c r="AR437" s="385"/>
      <c r="AS437" s="385"/>
      <c r="AT437" s="386"/>
      <c r="AU437" s="384"/>
      <c r="AV437" s="385"/>
      <c r="AW437" s="385"/>
      <c r="AX437" s="385"/>
      <c r="AY437" s="385"/>
      <c r="AZ437" s="385"/>
      <c r="BA437" s="385"/>
      <c r="BB437" s="385"/>
      <c r="BC437" s="385"/>
      <c r="BD437" s="385"/>
      <c r="BE437" s="385"/>
      <c r="BF437" s="386"/>
    </row>
    <row r="438" spans="1:58" x14ac:dyDescent="0.25">
      <c r="A438" s="100">
        <f>'Input Volunteers'!A437</f>
        <v>0</v>
      </c>
      <c r="B438" s="104">
        <f t="shared" si="79"/>
        <v>0</v>
      </c>
      <c r="C438" s="105">
        <f t="shared" si="80"/>
        <v>0</v>
      </c>
      <c r="D438" s="106"/>
      <c r="E438" s="106"/>
      <c r="F438" s="146">
        <f t="shared" si="70"/>
        <v>0</v>
      </c>
      <c r="G438" s="148"/>
      <c r="H438" s="148"/>
      <c r="I438" s="147"/>
      <c r="J438" s="144">
        <f t="shared" si="71"/>
        <v>0</v>
      </c>
      <c r="K438" s="148"/>
      <c r="L438" s="148"/>
      <c r="M438" s="150"/>
      <c r="N438" s="146">
        <f t="shared" si="72"/>
        <v>0</v>
      </c>
      <c r="O438" s="148"/>
      <c r="P438" s="150"/>
      <c r="Q438" s="148"/>
      <c r="R438" s="146">
        <f t="shared" si="73"/>
        <v>0</v>
      </c>
      <c r="S438" s="150"/>
      <c r="T438" s="148"/>
      <c r="U438" s="148"/>
      <c r="V438" s="146">
        <f t="shared" si="74"/>
        <v>0</v>
      </c>
      <c r="W438" s="148"/>
      <c r="X438" s="148"/>
      <c r="Y438" s="150"/>
      <c r="Z438" s="146">
        <f t="shared" si="75"/>
        <v>0</v>
      </c>
      <c r="AA438" s="148"/>
      <c r="AB438" s="150"/>
      <c r="AC438" s="148"/>
      <c r="AD438" s="146">
        <f t="shared" si="76"/>
        <v>0</v>
      </c>
      <c r="AE438" s="148"/>
      <c r="AF438" s="148"/>
      <c r="AG438" s="150"/>
      <c r="AH438" s="150"/>
      <c r="AI438" s="148"/>
      <c r="AJ438" s="148"/>
      <c r="AK438" s="150"/>
      <c r="AL438" s="148"/>
      <c r="AM438" s="148"/>
      <c r="AN438" s="384"/>
      <c r="AO438" s="385"/>
      <c r="AP438" s="385"/>
      <c r="AQ438" s="385"/>
      <c r="AR438" s="385"/>
      <c r="AS438" s="385"/>
      <c r="AT438" s="386"/>
      <c r="AU438" s="384"/>
      <c r="AV438" s="385"/>
      <c r="AW438" s="385"/>
      <c r="AX438" s="385"/>
      <c r="AY438" s="385"/>
      <c r="AZ438" s="385"/>
      <c r="BA438" s="385"/>
      <c r="BB438" s="385"/>
      <c r="BC438" s="385"/>
      <c r="BD438" s="385"/>
      <c r="BE438" s="385"/>
      <c r="BF438" s="386"/>
    </row>
    <row r="439" spans="1:58" x14ac:dyDescent="0.25">
      <c r="A439" s="100">
        <f>'Input Volunteers'!A438</f>
        <v>0</v>
      </c>
      <c r="B439" s="104">
        <f t="shared" si="79"/>
        <v>0</v>
      </c>
      <c r="C439" s="105">
        <f t="shared" si="80"/>
        <v>0</v>
      </c>
      <c r="D439" s="106"/>
      <c r="E439" s="106"/>
      <c r="F439" s="146">
        <f t="shared" si="70"/>
        <v>0</v>
      </c>
      <c r="G439" s="148"/>
      <c r="H439" s="148"/>
      <c r="I439" s="147"/>
      <c r="J439" s="144">
        <f t="shared" si="71"/>
        <v>0</v>
      </c>
      <c r="K439" s="148"/>
      <c r="L439" s="148"/>
      <c r="M439" s="150"/>
      <c r="N439" s="146">
        <f t="shared" si="72"/>
        <v>0</v>
      </c>
      <c r="O439" s="148"/>
      <c r="P439" s="150"/>
      <c r="Q439" s="148"/>
      <c r="R439" s="146">
        <f t="shared" si="73"/>
        <v>0</v>
      </c>
      <c r="S439" s="150"/>
      <c r="T439" s="148"/>
      <c r="U439" s="148"/>
      <c r="V439" s="146">
        <f t="shared" si="74"/>
        <v>0</v>
      </c>
      <c r="W439" s="148"/>
      <c r="X439" s="148"/>
      <c r="Y439" s="150"/>
      <c r="Z439" s="146">
        <f t="shared" si="75"/>
        <v>0</v>
      </c>
      <c r="AA439" s="148"/>
      <c r="AB439" s="150"/>
      <c r="AC439" s="148"/>
      <c r="AD439" s="146">
        <f t="shared" si="76"/>
        <v>0</v>
      </c>
      <c r="AE439" s="148"/>
      <c r="AF439" s="148"/>
      <c r="AG439" s="150"/>
      <c r="AH439" s="150"/>
      <c r="AI439" s="148"/>
      <c r="AJ439" s="148"/>
      <c r="AK439" s="150"/>
      <c r="AL439" s="148"/>
      <c r="AM439" s="148"/>
      <c r="AN439" s="384"/>
      <c r="AO439" s="385"/>
      <c r="AP439" s="385"/>
      <c r="AQ439" s="385"/>
      <c r="AR439" s="385"/>
      <c r="AS439" s="385"/>
      <c r="AT439" s="386"/>
      <c r="AU439" s="384"/>
      <c r="AV439" s="385"/>
      <c r="AW439" s="385"/>
      <c r="AX439" s="385"/>
      <c r="AY439" s="385"/>
      <c r="AZ439" s="385"/>
      <c r="BA439" s="385"/>
      <c r="BB439" s="385"/>
      <c r="BC439" s="385"/>
      <c r="BD439" s="385"/>
      <c r="BE439" s="385"/>
      <c r="BF439" s="386"/>
    </row>
    <row r="440" spans="1:58" x14ac:dyDescent="0.25">
      <c r="A440" s="100">
        <f>'Input Volunteers'!A439</f>
        <v>0</v>
      </c>
      <c r="B440" s="104">
        <f t="shared" si="79"/>
        <v>0</v>
      </c>
      <c r="C440" s="105">
        <f t="shared" si="80"/>
        <v>0</v>
      </c>
      <c r="D440" s="106"/>
      <c r="E440" s="106"/>
      <c r="F440" s="146">
        <f t="shared" si="70"/>
        <v>0</v>
      </c>
      <c r="G440" s="148"/>
      <c r="H440" s="148"/>
      <c r="I440" s="147"/>
      <c r="J440" s="144">
        <f t="shared" si="71"/>
        <v>0</v>
      </c>
      <c r="K440" s="148"/>
      <c r="L440" s="148"/>
      <c r="M440" s="150"/>
      <c r="N440" s="146">
        <f t="shared" si="72"/>
        <v>0</v>
      </c>
      <c r="O440" s="148"/>
      <c r="P440" s="150"/>
      <c r="Q440" s="148"/>
      <c r="R440" s="146">
        <f t="shared" si="73"/>
        <v>0</v>
      </c>
      <c r="S440" s="150"/>
      <c r="T440" s="148"/>
      <c r="U440" s="148"/>
      <c r="V440" s="146">
        <f t="shared" si="74"/>
        <v>0</v>
      </c>
      <c r="W440" s="148"/>
      <c r="X440" s="148"/>
      <c r="Y440" s="150"/>
      <c r="Z440" s="146">
        <f t="shared" si="75"/>
        <v>0</v>
      </c>
      <c r="AA440" s="148"/>
      <c r="AB440" s="150"/>
      <c r="AC440" s="148"/>
      <c r="AD440" s="146">
        <f t="shared" si="76"/>
        <v>0</v>
      </c>
      <c r="AE440" s="148"/>
      <c r="AF440" s="148"/>
      <c r="AG440" s="150"/>
      <c r="AH440" s="150"/>
      <c r="AI440" s="148"/>
      <c r="AJ440" s="148"/>
      <c r="AK440" s="150"/>
      <c r="AL440" s="148"/>
      <c r="AM440" s="148"/>
      <c r="AN440" s="384"/>
      <c r="AO440" s="385"/>
      <c r="AP440" s="385"/>
      <c r="AQ440" s="385"/>
      <c r="AR440" s="385"/>
      <c r="AS440" s="385"/>
      <c r="AT440" s="386"/>
      <c r="AU440" s="384"/>
      <c r="AV440" s="385"/>
      <c r="AW440" s="385"/>
      <c r="AX440" s="385"/>
      <c r="AY440" s="385"/>
      <c r="AZ440" s="385"/>
      <c r="BA440" s="385"/>
      <c r="BB440" s="385"/>
      <c r="BC440" s="385"/>
      <c r="BD440" s="385"/>
      <c r="BE440" s="385"/>
      <c r="BF440" s="386"/>
    </row>
    <row r="441" spans="1:58" x14ac:dyDescent="0.25">
      <c r="A441" s="100">
        <f>'Input Volunteers'!A440</f>
        <v>0</v>
      </c>
      <c r="B441" s="104">
        <f t="shared" si="79"/>
        <v>0</v>
      </c>
      <c r="C441" s="105">
        <f t="shared" si="80"/>
        <v>0</v>
      </c>
      <c r="D441" s="106"/>
      <c r="E441" s="106"/>
      <c r="F441" s="146">
        <f t="shared" si="70"/>
        <v>0</v>
      </c>
      <c r="G441" s="148"/>
      <c r="H441" s="148"/>
      <c r="I441" s="147"/>
      <c r="J441" s="144">
        <f t="shared" si="71"/>
        <v>0</v>
      </c>
      <c r="K441" s="148"/>
      <c r="L441" s="148"/>
      <c r="M441" s="150"/>
      <c r="N441" s="146">
        <f t="shared" si="72"/>
        <v>0</v>
      </c>
      <c r="O441" s="148"/>
      <c r="P441" s="150"/>
      <c r="Q441" s="148"/>
      <c r="R441" s="146">
        <f t="shared" si="73"/>
        <v>0</v>
      </c>
      <c r="S441" s="150"/>
      <c r="T441" s="148"/>
      <c r="U441" s="148"/>
      <c r="V441" s="146">
        <f t="shared" si="74"/>
        <v>0</v>
      </c>
      <c r="W441" s="148"/>
      <c r="X441" s="148"/>
      <c r="Y441" s="150"/>
      <c r="Z441" s="146">
        <f t="shared" si="75"/>
        <v>0</v>
      </c>
      <c r="AA441" s="148"/>
      <c r="AB441" s="150"/>
      <c r="AC441" s="148"/>
      <c r="AD441" s="146">
        <f t="shared" si="76"/>
        <v>0</v>
      </c>
      <c r="AE441" s="148"/>
      <c r="AF441" s="148"/>
      <c r="AG441" s="150"/>
      <c r="AH441" s="150"/>
      <c r="AI441" s="148"/>
      <c r="AJ441" s="148"/>
      <c r="AK441" s="150"/>
      <c r="AL441" s="148"/>
      <c r="AM441" s="148"/>
      <c r="AN441" s="384"/>
      <c r="AO441" s="385"/>
      <c r="AP441" s="385"/>
      <c r="AQ441" s="385"/>
      <c r="AR441" s="385"/>
      <c r="AS441" s="385"/>
      <c r="AT441" s="386"/>
      <c r="AU441" s="384"/>
      <c r="AV441" s="385"/>
      <c r="AW441" s="385"/>
      <c r="AX441" s="385"/>
      <c r="AY441" s="385"/>
      <c r="AZ441" s="385"/>
      <c r="BA441" s="385"/>
      <c r="BB441" s="385"/>
      <c r="BC441" s="385"/>
      <c r="BD441" s="385"/>
      <c r="BE441" s="385"/>
      <c r="BF441" s="386"/>
    </row>
    <row r="442" spans="1:58" x14ac:dyDescent="0.25">
      <c r="A442" s="100">
        <f>'Input Volunteers'!A441</f>
        <v>0</v>
      </c>
      <c r="B442" s="104">
        <f t="shared" si="79"/>
        <v>0</v>
      </c>
      <c r="C442" s="105">
        <f t="shared" si="80"/>
        <v>0</v>
      </c>
      <c r="D442" s="106"/>
      <c r="E442" s="106"/>
      <c r="F442" s="146">
        <f t="shared" si="70"/>
        <v>0</v>
      </c>
      <c r="G442" s="148"/>
      <c r="H442" s="148"/>
      <c r="I442" s="147"/>
      <c r="J442" s="144">
        <f t="shared" si="71"/>
        <v>0</v>
      </c>
      <c r="K442" s="148"/>
      <c r="L442" s="148"/>
      <c r="M442" s="150"/>
      <c r="N442" s="146">
        <f t="shared" si="72"/>
        <v>0</v>
      </c>
      <c r="O442" s="148"/>
      <c r="P442" s="150"/>
      <c r="Q442" s="148"/>
      <c r="R442" s="146">
        <f t="shared" si="73"/>
        <v>0</v>
      </c>
      <c r="S442" s="150"/>
      <c r="T442" s="148"/>
      <c r="U442" s="148"/>
      <c r="V442" s="146">
        <f t="shared" si="74"/>
        <v>0</v>
      </c>
      <c r="W442" s="148"/>
      <c r="X442" s="148"/>
      <c r="Y442" s="150"/>
      <c r="Z442" s="146">
        <f t="shared" si="75"/>
        <v>0</v>
      </c>
      <c r="AA442" s="148"/>
      <c r="AB442" s="150"/>
      <c r="AC442" s="148"/>
      <c r="AD442" s="146">
        <f t="shared" si="76"/>
        <v>0</v>
      </c>
      <c r="AE442" s="148"/>
      <c r="AF442" s="148"/>
      <c r="AG442" s="150"/>
      <c r="AH442" s="150"/>
      <c r="AI442" s="148"/>
      <c r="AJ442" s="148"/>
      <c r="AK442" s="150"/>
      <c r="AL442" s="148"/>
      <c r="AM442" s="148"/>
      <c r="AN442" s="384"/>
      <c r="AO442" s="385"/>
      <c r="AP442" s="385"/>
      <c r="AQ442" s="385"/>
      <c r="AR442" s="385"/>
      <c r="AS442" s="385"/>
      <c r="AT442" s="386"/>
      <c r="AU442" s="384"/>
      <c r="AV442" s="385"/>
      <c r="AW442" s="385"/>
      <c r="AX442" s="385"/>
      <c r="AY442" s="385"/>
      <c r="AZ442" s="385"/>
      <c r="BA442" s="385"/>
      <c r="BB442" s="385"/>
      <c r="BC442" s="385"/>
      <c r="BD442" s="385"/>
      <c r="BE442" s="385"/>
      <c r="BF442" s="386"/>
    </row>
    <row r="443" spans="1:58" x14ac:dyDescent="0.25">
      <c r="A443" s="100">
        <f>'Input Volunteers'!A442</f>
        <v>0</v>
      </c>
      <c r="B443" s="104">
        <f t="shared" si="79"/>
        <v>0</v>
      </c>
      <c r="C443" s="105">
        <f t="shared" si="80"/>
        <v>0</v>
      </c>
      <c r="D443" s="106"/>
      <c r="E443" s="106"/>
      <c r="F443" s="146">
        <f t="shared" si="70"/>
        <v>0</v>
      </c>
      <c r="G443" s="148"/>
      <c r="H443" s="148"/>
      <c r="I443" s="147"/>
      <c r="J443" s="144">
        <f t="shared" si="71"/>
        <v>0</v>
      </c>
      <c r="K443" s="148"/>
      <c r="L443" s="148"/>
      <c r="M443" s="150"/>
      <c r="N443" s="146">
        <f t="shared" si="72"/>
        <v>0</v>
      </c>
      <c r="O443" s="148"/>
      <c r="P443" s="150"/>
      <c r="Q443" s="148"/>
      <c r="R443" s="146">
        <f t="shared" si="73"/>
        <v>0</v>
      </c>
      <c r="S443" s="150"/>
      <c r="T443" s="148"/>
      <c r="U443" s="148"/>
      <c r="V443" s="146">
        <f t="shared" si="74"/>
        <v>0</v>
      </c>
      <c r="W443" s="148"/>
      <c r="X443" s="148"/>
      <c r="Y443" s="150"/>
      <c r="Z443" s="146">
        <f t="shared" si="75"/>
        <v>0</v>
      </c>
      <c r="AA443" s="148"/>
      <c r="AB443" s="150"/>
      <c r="AC443" s="148"/>
      <c r="AD443" s="146">
        <f t="shared" si="76"/>
        <v>0</v>
      </c>
      <c r="AE443" s="148"/>
      <c r="AF443" s="148"/>
      <c r="AG443" s="150"/>
      <c r="AH443" s="150"/>
      <c r="AI443" s="148"/>
      <c r="AJ443" s="148"/>
      <c r="AK443" s="150"/>
      <c r="AL443" s="148"/>
      <c r="AM443" s="148"/>
      <c r="AN443" s="384"/>
      <c r="AO443" s="385"/>
      <c r="AP443" s="385"/>
      <c r="AQ443" s="385"/>
      <c r="AR443" s="385"/>
      <c r="AS443" s="385"/>
      <c r="AT443" s="386"/>
      <c r="AU443" s="384"/>
      <c r="AV443" s="385"/>
      <c r="AW443" s="385"/>
      <c r="AX443" s="385"/>
      <c r="AY443" s="385"/>
      <c r="AZ443" s="385"/>
      <c r="BA443" s="385"/>
      <c r="BB443" s="385"/>
      <c r="BC443" s="385"/>
      <c r="BD443" s="385"/>
      <c r="BE443" s="385"/>
      <c r="BF443" s="386"/>
    </row>
    <row r="444" spans="1:58" x14ac:dyDescent="0.25">
      <c r="A444" s="100">
        <f>'Input Volunteers'!A443</f>
        <v>0</v>
      </c>
      <c r="B444" s="104">
        <f t="shared" si="79"/>
        <v>0</v>
      </c>
      <c r="C444" s="105">
        <f t="shared" si="80"/>
        <v>0</v>
      </c>
      <c r="D444" s="106"/>
      <c r="E444" s="106"/>
      <c r="F444" s="146">
        <f t="shared" ref="F444:F477" si="81">G444+H444+I444</f>
        <v>0</v>
      </c>
      <c r="G444" s="148"/>
      <c r="H444" s="148"/>
      <c r="I444" s="147"/>
      <c r="J444" s="144">
        <f t="shared" ref="J444:J478" si="82">K444+L444+M444</f>
        <v>0</v>
      </c>
      <c r="K444" s="148"/>
      <c r="L444" s="148"/>
      <c r="M444" s="150"/>
      <c r="N444" s="146">
        <f t="shared" ref="N444:N478" si="83">O444+P444+Q444</f>
        <v>0</v>
      </c>
      <c r="O444" s="148"/>
      <c r="P444" s="150"/>
      <c r="Q444" s="148"/>
      <c r="R444" s="146">
        <f t="shared" ref="R444:R478" si="84">S444+T444+U444</f>
        <v>0</v>
      </c>
      <c r="S444" s="150"/>
      <c r="T444" s="148"/>
      <c r="U444" s="148"/>
      <c r="V444" s="146">
        <f t="shared" ref="V444:V478" si="85">W444+X444+Y444</f>
        <v>0</v>
      </c>
      <c r="W444" s="148"/>
      <c r="X444" s="148"/>
      <c r="Y444" s="150"/>
      <c r="Z444" s="146">
        <f t="shared" ref="Z444:Z478" si="86">AA444+AB444+AC444</f>
        <v>0</v>
      </c>
      <c r="AA444" s="148"/>
      <c r="AB444" s="150"/>
      <c r="AC444" s="148"/>
      <c r="AD444" s="146">
        <f t="shared" ref="AD444:AD478" si="87">AE444+AF444+AG444</f>
        <v>0</v>
      </c>
      <c r="AE444" s="148"/>
      <c r="AF444" s="148"/>
      <c r="AG444" s="150"/>
      <c r="AH444" s="150"/>
      <c r="AI444" s="148"/>
      <c r="AJ444" s="148"/>
      <c r="AK444" s="150"/>
      <c r="AL444" s="148"/>
      <c r="AM444" s="148"/>
      <c r="AN444" s="384"/>
      <c r="AO444" s="385"/>
      <c r="AP444" s="385"/>
      <c r="AQ444" s="385"/>
      <c r="AR444" s="385"/>
      <c r="AS444" s="385"/>
      <c r="AT444" s="386"/>
      <c r="AU444" s="384"/>
      <c r="AV444" s="385"/>
      <c r="AW444" s="385"/>
      <c r="AX444" s="385"/>
      <c r="AY444" s="385"/>
      <c r="AZ444" s="385"/>
      <c r="BA444" s="385"/>
      <c r="BB444" s="385"/>
      <c r="BC444" s="385"/>
      <c r="BD444" s="385"/>
      <c r="BE444" s="385"/>
      <c r="BF444" s="386"/>
    </row>
    <row r="445" spans="1:58" x14ac:dyDescent="0.25">
      <c r="A445" s="100">
        <f>'Input Volunteers'!A444</f>
        <v>0</v>
      </c>
      <c r="B445" s="104">
        <f t="shared" si="79"/>
        <v>0</v>
      </c>
      <c r="C445" s="105">
        <f t="shared" si="80"/>
        <v>0</v>
      </c>
      <c r="D445" s="106"/>
      <c r="E445" s="106"/>
      <c r="F445" s="146">
        <f t="shared" si="81"/>
        <v>0</v>
      </c>
      <c r="G445" s="148"/>
      <c r="H445" s="148"/>
      <c r="I445" s="147"/>
      <c r="J445" s="144">
        <f t="shared" si="82"/>
        <v>0</v>
      </c>
      <c r="K445" s="148"/>
      <c r="L445" s="148"/>
      <c r="M445" s="150"/>
      <c r="N445" s="146">
        <f t="shared" si="83"/>
        <v>0</v>
      </c>
      <c r="O445" s="148"/>
      <c r="P445" s="150"/>
      <c r="Q445" s="148"/>
      <c r="R445" s="146">
        <f t="shared" si="84"/>
        <v>0</v>
      </c>
      <c r="S445" s="150"/>
      <c r="T445" s="148"/>
      <c r="U445" s="148"/>
      <c r="V445" s="146">
        <f t="shared" si="85"/>
        <v>0</v>
      </c>
      <c r="W445" s="148"/>
      <c r="X445" s="148"/>
      <c r="Y445" s="150"/>
      <c r="Z445" s="146">
        <f t="shared" si="86"/>
        <v>0</v>
      </c>
      <c r="AA445" s="148"/>
      <c r="AB445" s="150"/>
      <c r="AC445" s="148"/>
      <c r="AD445" s="146">
        <f t="shared" si="87"/>
        <v>0</v>
      </c>
      <c r="AE445" s="148"/>
      <c r="AF445" s="148"/>
      <c r="AG445" s="150"/>
      <c r="AH445" s="150"/>
      <c r="AI445" s="148"/>
      <c r="AJ445" s="148"/>
      <c r="AK445" s="150"/>
      <c r="AL445" s="148"/>
      <c r="AM445" s="148"/>
      <c r="AN445" s="384"/>
      <c r="AO445" s="385"/>
      <c r="AP445" s="385"/>
      <c r="AQ445" s="385"/>
      <c r="AR445" s="385"/>
      <c r="AS445" s="385"/>
      <c r="AT445" s="386"/>
      <c r="AU445" s="384"/>
      <c r="AV445" s="385"/>
      <c r="AW445" s="385"/>
      <c r="AX445" s="385"/>
      <c r="AY445" s="385"/>
      <c r="AZ445" s="385"/>
      <c r="BA445" s="385"/>
      <c r="BB445" s="385"/>
      <c r="BC445" s="385"/>
      <c r="BD445" s="385"/>
      <c r="BE445" s="385"/>
      <c r="BF445" s="386"/>
    </row>
    <row r="446" spans="1:58" x14ac:dyDescent="0.25">
      <c r="A446" s="100">
        <f>'Input Volunteers'!A445</f>
        <v>0</v>
      </c>
      <c r="B446" s="104">
        <f t="shared" si="79"/>
        <v>0</v>
      </c>
      <c r="C446" s="105">
        <f t="shared" si="80"/>
        <v>0</v>
      </c>
      <c r="D446" s="106"/>
      <c r="E446" s="106"/>
      <c r="F446" s="146">
        <f t="shared" si="81"/>
        <v>0</v>
      </c>
      <c r="G446" s="148"/>
      <c r="H446" s="148"/>
      <c r="I446" s="147"/>
      <c r="J446" s="144">
        <f t="shared" si="82"/>
        <v>0</v>
      </c>
      <c r="K446" s="148"/>
      <c r="L446" s="148"/>
      <c r="M446" s="150"/>
      <c r="N446" s="146">
        <f t="shared" si="83"/>
        <v>0</v>
      </c>
      <c r="O446" s="148"/>
      <c r="P446" s="150"/>
      <c r="Q446" s="148"/>
      <c r="R446" s="146">
        <f t="shared" si="84"/>
        <v>0</v>
      </c>
      <c r="S446" s="150"/>
      <c r="T446" s="148"/>
      <c r="U446" s="148"/>
      <c r="V446" s="146">
        <f t="shared" si="85"/>
        <v>0</v>
      </c>
      <c r="W446" s="148"/>
      <c r="X446" s="148"/>
      <c r="Y446" s="150"/>
      <c r="Z446" s="146">
        <f t="shared" si="86"/>
        <v>0</v>
      </c>
      <c r="AA446" s="148"/>
      <c r="AB446" s="150"/>
      <c r="AC446" s="148"/>
      <c r="AD446" s="146">
        <f t="shared" si="87"/>
        <v>0</v>
      </c>
      <c r="AE446" s="148"/>
      <c r="AF446" s="148"/>
      <c r="AG446" s="150"/>
      <c r="AH446" s="150"/>
      <c r="AI446" s="148"/>
      <c r="AJ446" s="148"/>
      <c r="AK446" s="150"/>
      <c r="AL446" s="148"/>
      <c r="AM446" s="148"/>
      <c r="AN446" s="384"/>
      <c r="AO446" s="385"/>
      <c r="AP446" s="385"/>
      <c r="AQ446" s="385"/>
      <c r="AR446" s="385"/>
      <c r="AS446" s="385"/>
      <c r="AT446" s="386"/>
      <c r="AU446" s="384"/>
      <c r="AV446" s="385"/>
      <c r="AW446" s="385"/>
      <c r="AX446" s="385"/>
      <c r="AY446" s="385"/>
      <c r="AZ446" s="385"/>
      <c r="BA446" s="385"/>
      <c r="BB446" s="385"/>
      <c r="BC446" s="385"/>
      <c r="BD446" s="385"/>
      <c r="BE446" s="385"/>
      <c r="BF446" s="386"/>
    </row>
    <row r="447" spans="1:58" x14ac:dyDescent="0.25">
      <c r="A447" s="100">
        <f>'Input Volunteers'!A446</f>
        <v>0</v>
      </c>
      <c r="B447" s="104">
        <f t="shared" si="79"/>
        <v>0</v>
      </c>
      <c r="C447" s="105">
        <f t="shared" si="80"/>
        <v>0</v>
      </c>
      <c r="D447" s="106"/>
      <c r="E447" s="106"/>
      <c r="F447" s="146">
        <f t="shared" si="81"/>
        <v>0</v>
      </c>
      <c r="G447" s="148"/>
      <c r="H447" s="148"/>
      <c r="I447" s="147"/>
      <c r="J447" s="144">
        <f t="shared" si="82"/>
        <v>0</v>
      </c>
      <c r="K447" s="148"/>
      <c r="L447" s="148"/>
      <c r="M447" s="150"/>
      <c r="N447" s="146">
        <f t="shared" si="83"/>
        <v>0</v>
      </c>
      <c r="O447" s="148"/>
      <c r="P447" s="150"/>
      <c r="Q447" s="148"/>
      <c r="R447" s="146">
        <f t="shared" si="84"/>
        <v>0</v>
      </c>
      <c r="S447" s="150"/>
      <c r="T447" s="148"/>
      <c r="U447" s="148"/>
      <c r="V447" s="146">
        <f t="shared" si="85"/>
        <v>0</v>
      </c>
      <c r="W447" s="148"/>
      <c r="X447" s="148"/>
      <c r="Y447" s="150"/>
      <c r="Z447" s="146">
        <f t="shared" si="86"/>
        <v>0</v>
      </c>
      <c r="AA447" s="148"/>
      <c r="AB447" s="150"/>
      <c r="AC447" s="148"/>
      <c r="AD447" s="146">
        <f t="shared" si="87"/>
        <v>0</v>
      </c>
      <c r="AE447" s="148"/>
      <c r="AF447" s="148"/>
      <c r="AG447" s="150"/>
      <c r="AH447" s="150"/>
      <c r="AI447" s="148"/>
      <c r="AJ447" s="148"/>
      <c r="AK447" s="150"/>
      <c r="AL447" s="148"/>
      <c r="AM447" s="148"/>
      <c r="AN447" s="384"/>
      <c r="AO447" s="385"/>
      <c r="AP447" s="385"/>
      <c r="AQ447" s="385"/>
      <c r="AR447" s="385"/>
      <c r="AS447" s="385"/>
      <c r="AT447" s="386"/>
      <c r="AU447" s="384"/>
      <c r="AV447" s="385"/>
      <c r="AW447" s="385"/>
      <c r="AX447" s="385"/>
      <c r="AY447" s="385"/>
      <c r="AZ447" s="385"/>
      <c r="BA447" s="385"/>
      <c r="BB447" s="385"/>
      <c r="BC447" s="385"/>
      <c r="BD447" s="385"/>
      <c r="BE447" s="385"/>
      <c r="BF447" s="386"/>
    </row>
    <row r="448" spans="1:58" x14ac:dyDescent="0.25">
      <c r="A448" s="100">
        <f>'Input Volunteers'!A447</f>
        <v>0</v>
      </c>
      <c r="B448" s="104">
        <f t="shared" si="79"/>
        <v>0</v>
      </c>
      <c r="C448" s="105">
        <f t="shared" si="80"/>
        <v>0</v>
      </c>
      <c r="D448" s="106"/>
      <c r="E448" s="106"/>
      <c r="F448" s="146">
        <f t="shared" si="81"/>
        <v>0</v>
      </c>
      <c r="G448" s="148"/>
      <c r="H448" s="148"/>
      <c r="I448" s="147"/>
      <c r="J448" s="144">
        <f t="shared" si="82"/>
        <v>0</v>
      </c>
      <c r="K448" s="148"/>
      <c r="L448" s="148"/>
      <c r="M448" s="150"/>
      <c r="N448" s="146">
        <f t="shared" si="83"/>
        <v>0</v>
      </c>
      <c r="O448" s="148"/>
      <c r="P448" s="150"/>
      <c r="Q448" s="148"/>
      <c r="R448" s="146">
        <f t="shared" si="84"/>
        <v>0</v>
      </c>
      <c r="S448" s="150"/>
      <c r="T448" s="148"/>
      <c r="U448" s="148"/>
      <c r="V448" s="146">
        <f t="shared" si="85"/>
        <v>0</v>
      </c>
      <c r="W448" s="148"/>
      <c r="X448" s="148"/>
      <c r="Y448" s="150"/>
      <c r="Z448" s="146">
        <f t="shared" si="86"/>
        <v>0</v>
      </c>
      <c r="AA448" s="148"/>
      <c r="AB448" s="150"/>
      <c r="AC448" s="148"/>
      <c r="AD448" s="146">
        <f t="shared" si="87"/>
        <v>0</v>
      </c>
      <c r="AE448" s="148"/>
      <c r="AF448" s="148"/>
      <c r="AG448" s="150"/>
      <c r="AH448" s="150"/>
      <c r="AI448" s="148"/>
      <c r="AJ448" s="148"/>
      <c r="AK448" s="150"/>
      <c r="AL448" s="148"/>
      <c r="AM448" s="148"/>
      <c r="AN448" s="384"/>
      <c r="AO448" s="385"/>
      <c r="AP448" s="385"/>
      <c r="AQ448" s="385"/>
      <c r="AR448" s="385"/>
      <c r="AS448" s="385"/>
      <c r="AT448" s="386"/>
      <c r="AU448" s="384"/>
      <c r="AV448" s="385"/>
      <c r="AW448" s="385"/>
      <c r="AX448" s="385"/>
      <c r="AY448" s="385"/>
      <c r="AZ448" s="385"/>
      <c r="BA448" s="385"/>
      <c r="BB448" s="385"/>
      <c r="BC448" s="385"/>
      <c r="BD448" s="385"/>
      <c r="BE448" s="385"/>
      <c r="BF448" s="386"/>
    </row>
    <row r="449" spans="1:58" x14ac:dyDescent="0.25">
      <c r="A449" s="100">
        <f>'Input Volunteers'!A448</f>
        <v>0</v>
      </c>
      <c r="B449" s="104">
        <f t="shared" si="79"/>
        <v>0</v>
      </c>
      <c r="C449" s="105">
        <f t="shared" si="80"/>
        <v>0</v>
      </c>
      <c r="D449" s="106"/>
      <c r="E449" s="106"/>
      <c r="F449" s="146">
        <f t="shared" si="81"/>
        <v>0</v>
      </c>
      <c r="G449" s="148"/>
      <c r="H449" s="148"/>
      <c r="I449" s="147"/>
      <c r="J449" s="144">
        <f t="shared" si="82"/>
        <v>0</v>
      </c>
      <c r="K449" s="148"/>
      <c r="L449" s="148"/>
      <c r="M449" s="150"/>
      <c r="N449" s="146">
        <f t="shared" si="83"/>
        <v>0</v>
      </c>
      <c r="O449" s="148"/>
      <c r="P449" s="150"/>
      <c r="Q449" s="148"/>
      <c r="R449" s="146">
        <f t="shared" si="84"/>
        <v>0</v>
      </c>
      <c r="S449" s="150"/>
      <c r="T449" s="148"/>
      <c r="U449" s="148"/>
      <c r="V449" s="146">
        <f t="shared" si="85"/>
        <v>0</v>
      </c>
      <c r="W449" s="148"/>
      <c r="X449" s="148"/>
      <c r="Y449" s="150"/>
      <c r="Z449" s="146">
        <f t="shared" si="86"/>
        <v>0</v>
      </c>
      <c r="AA449" s="148"/>
      <c r="AB449" s="150"/>
      <c r="AC449" s="148"/>
      <c r="AD449" s="146">
        <f t="shared" si="87"/>
        <v>0</v>
      </c>
      <c r="AE449" s="148"/>
      <c r="AF449" s="148"/>
      <c r="AG449" s="150"/>
      <c r="AH449" s="150"/>
      <c r="AI449" s="148"/>
      <c r="AJ449" s="148"/>
      <c r="AK449" s="150"/>
      <c r="AL449" s="148"/>
      <c r="AM449" s="148"/>
      <c r="AN449" s="384"/>
      <c r="AO449" s="385"/>
      <c r="AP449" s="385"/>
      <c r="AQ449" s="385"/>
      <c r="AR449" s="385"/>
      <c r="AS449" s="385"/>
      <c r="AT449" s="386"/>
      <c r="AU449" s="384"/>
      <c r="AV449" s="385"/>
      <c r="AW449" s="385"/>
      <c r="AX449" s="385"/>
      <c r="AY449" s="385"/>
      <c r="AZ449" s="385"/>
      <c r="BA449" s="385"/>
      <c r="BB449" s="385"/>
      <c r="BC449" s="385"/>
      <c r="BD449" s="385"/>
      <c r="BE449" s="385"/>
      <c r="BF449" s="386"/>
    </row>
    <row r="450" spans="1:58" x14ac:dyDescent="0.25">
      <c r="A450" s="100">
        <f>'Input Volunteers'!A449</f>
        <v>0</v>
      </c>
      <c r="B450" s="104">
        <f t="shared" si="79"/>
        <v>0</v>
      </c>
      <c r="C450" s="105">
        <f t="shared" si="80"/>
        <v>0</v>
      </c>
      <c r="D450" s="106"/>
      <c r="E450" s="106"/>
      <c r="F450" s="146">
        <f t="shared" si="81"/>
        <v>0</v>
      </c>
      <c r="G450" s="148"/>
      <c r="H450" s="148"/>
      <c r="I450" s="147"/>
      <c r="J450" s="144">
        <f t="shared" si="82"/>
        <v>0</v>
      </c>
      <c r="K450" s="148"/>
      <c r="L450" s="148"/>
      <c r="M450" s="150"/>
      <c r="N450" s="146">
        <f t="shared" si="83"/>
        <v>0</v>
      </c>
      <c r="O450" s="148"/>
      <c r="P450" s="150"/>
      <c r="Q450" s="148"/>
      <c r="R450" s="146">
        <f t="shared" si="84"/>
        <v>0</v>
      </c>
      <c r="S450" s="150"/>
      <c r="T450" s="148"/>
      <c r="U450" s="148"/>
      <c r="V450" s="146">
        <f t="shared" si="85"/>
        <v>0</v>
      </c>
      <c r="W450" s="148"/>
      <c r="X450" s="148"/>
      <c r="Y450" s="150"/>
      <c r="Z450" s="146">
        <f t="shared" si="86"/>
        <v>0</v>
      </c>
      <c r="AA450" s="148"/>
      <c r="AB450" s="150"/>
      <c r="AC450" s="148"/>
      <c r="AD450" s="146">
        <f t="shared" si="87"/>
        <v>0</v>
      </c>
      <c r="AE450" s="148"/>
      <c r="AF450" s="148"/>
      <c r="AG450" s="150"/>
      <c r="AH450" s="150"/>
      <c r="AI450" s="148"/>
      <c r="AJ450" s="148"/>
      <c r="AK450" s="150"/>
      <c r="AL450" s="148"/>
      <c r="AM450" s="148"/>
      <c r="AN450" s="384"/>
      <c r="AO450" s="385"/>
      <c r="AP450" s="385"/>
      <c r="AQ450" s="385"/>
      <c r="AR450" s="385"/>
      <c r="AS450" s="385"/>
      <c r="AT450" s="386"/>
      <c r="AU450" s="384"/>
      <c r="AV450" s="385"/>
      <c r="AW450" s="385"/>
      <c r="AX450" s="385"/>
      <c r="AY450" s="385"/>
      <c r="AZ450" s="385"/>
      <c r="BA450" s="385"/>
      <c r="BB450" s="385"/>
      <c r="BC450" s="385"/>
      <c r="BD450" s="385"/>
      <c r="BE450" s="385"/>
      <c r="BF450" s="386"/>
    </row>
    <row r="451" spans="1:58" x14ac:dyDescent="0.25">
      <c r="A451" s="100">
        <f>'Input Volunteers'!A450</f>
        <v>0</v>
      </c>
      <c r="B451" s="104">
        <f t="shared" si="79"/>
        <v>0</v>
      </c>
      <c r="C451" s="105">
        <f t="shared" si="80"/>
        <v>0</v>
      </c>
      <c r="D451" s="106"/>
      <c r="E451" s="106"/>
      <c r="F451" s="146">
        <f t="shared" si="81"/>
        <v>0</v>
      </c>
      <c r="G451" s="148"/>
      <c r="H451" s="148"/>
      <c r="I451" s="147"/>
      <c r="J451" s="144">
        <f t="shared" si="82"/>
        <v>0</v>
      </c>
      <c r="K451" s="148"/>
      <c r="L451" s="148"/>
      <c r="M451" s="150"/>
      <c r="N451" s="146">
        <f t="shared" si="83"/>
        <v>0</v>
      </c>
      <c r="O451" s="148"/>
      <c r="P451" s="150"/>
      <c r="Q451" s="148"/>
      <c r="R451" s="146">
        <f t="shared" si="84"/>
        <v>0</v>
      </c>
      <c r="S451" s="150"/>
      <c r="T451" s="148"/>
      <c r="U451" s="148"/>
      <c r="V451" s="146">
        <f t="shared" si="85"/>
        <v>0</v>
      </c>
      <c r="W451" s="148"/>
      <c r="X451" s="148"/>
      <c r="Y451" s="150"/>
      <c r="Z451" s="146">
        <f t="shared" si="86"/>
        <v>0</v>
      </c>
      <c r="AA451" s="148"/>
      <c r="AB451" s="150"/>
      <c r="AC451" s="148"/>
      <c r="AD451" s="146">
        <f t="shared" si="87"/>
        <v>0</v>
      </c>
      <c r="AE451" s="148"/>
      <c r="AF451" s="148"/>
      <c r="AG451" s="150"/>
      <c r="AH451" s="150"/>
      <c r="AI451" s="148"/>
      <c r="AJ451" s="148"/>
      <c r="AK451" s="150"/>
      <c r="AL451" s="148"/>
      <c r="AM451" s="148"/>
      <c r="AN451" s="384"/>
      <c r="AO451" s="385"/>
      <c r="AP451" s="385"/>
      <c r="AQ451" s="385"/>
      <c r="AR451" s="385"/>
      <c r="AS451" s="385"/>
      <c r="AT451" s="386"/>
      <c r="AU451" s="384"/>
      <c r="AV451" s="385"/>
      <c r="AW451" s="385"/>
      <c r="AX451" s="385"/>
      <c r="AY451" s="385"/>
      <c r="AZ451" s="385"/>
      <c r="BA451" s="385"/>
      <c r="BB451" s="385"/>
      <c r="BC451" s="385"/>
      <c r="BD451" s="385"/>
      <c r="BE451" s="385"/>
      <c r="BF451" s="386"/>
    </row>
    <row r="452" spans="1:58" x14ac:dyDescent="0.25">
      <c r="A452" s="100">
        <f>'Input Volunteers'!A451</f>
        <v>0</v>
      </c>
      <c r="B452" s="104">
        <f t="shared" si="79"/>
        <v>0</v>
      </c>
      <c r="C452" s="105">
        <f t="shared" si="80"/>
        <v>0</v>
      </c>
      <c r="D452" s="106"/>
      <c r="E452" s="106"/>
      <c r="F452" s="146">
        <f t="shared" si="81"/>
        <v>0</v>
      </c>
      <c r="G452" s="148"/>
      <c r="H452" s="148"/>
      <c r="I452" s="147"/>
      <c r="J452" s="144">
        <f t="shared" si="82"/>
        <v>0</v>
      </c>
      <c r="K452" s="148"/>
      <c r="L452" s="148"/>
      <c r="M452" s="150"/>
      <c r="N452" s="146">
        <f t="shared" si="83"/>
        <v>0</v>
      </c>
      <c r="O452" s="148"/>
      <c r="P452" s="150"/>
      <c r="Q452" s="148"/>
      <c r="R452" s="146">
        <f t="shared" si="84"/>
        <v>0</v>
      </c>
      <c r="S452" s="150"/>
      <c r="T452" s="148"/>
      <c r="U452" s="148"/>
      <c r="V452" s="146">
        <f t="shared" si="85"/>
        <v>0</v>
      </c>
      <c r="W452" s="148"/>
      <c r="X452" s="148"/>
      <c r="Y452" s="150"/>
      <c r="Z452" s="146">
        <f t="shared" si="86"/>
        <v>0</v>
      </c>
      <c r="AA452" s="148"/>
      <c r="AB452" s="150"/>
      <c r="AC452" s="148"/>
      <c r="AD452" s="146">
        <f t="shared" si="87"/>
        <v>0</v>
      </c>
      <c r="AE452" s="148"/>
      <c r="AF452" s="148"/>
      <c r="AG452" s="150"/>
      <c r="AH452" s="150"/>
      <c r="AI452" s="148"/>
      <c r="AJ452" s="148"/>
      <c r="AK452" s="150"/>
      <c r="AL452" s="148"/>
      <c r="AM452" s="148"/>
      <c r="AN452" s="384"/>
      <c r="AO452" s="385"/>
      <c r="AP452" s="385"/>
      <c r="AQ452" s="385"/>
      <c r="AR452" s="385"/>
      <c r="AS452" s="385"/>
      <c r="AT452" s="386"/>
      <c r="AU452" s="384"/>
      <c r="AV452" s="385"/>
      <c r="AW452" s="385"/>
      <c r="AX452" s="385"/>
      <c r="AY452" s="385"/>
      <c r="AZ452" s="385"/>
      <c r="BA452" s="385"/>
      <c r="BB452" s="385"/>
      <c r="BC452" s="385"/>
      <c r="BD452" s="385"/>
      <c r="BE452" s="385"/>
      <c r="BF452" s="386"/>
    </row>
    <row r="453" spans="1:58" x14ac:dyDescent="0.25">
      <c r="A453" s="100">
        <f>'Input Volunteers'!A452</f>
        <v>0</v>
      </c>
      <c r="B453" s="104">
        <f t="shared" si="79"/>
        <v>0</v>
      </c>
      <c r="C453" s="105">
        <f t="shared" si="80"/>
        <v>0</v>
      </c>
      <c r="D453" s="106"/>
      <c r="E453" s="106"/>
      <c r="F453" s="146">
        <f t="shared" si="81"/>
        <v>0</v>
      </c>
      <c r="G453" s="148"/>
      <c r="H453" s="148"/>
      <c r="I453" s="147"/>
      <c r="J453" s="144">
        <f t="shared" si="82"/>
        <v>0</v>
      </c>
      <c r="K453" s="148"/>
      <c r="L453" s="148"/>
      <c r="M453" s="150"/>
      <c r="N453" s="146">
        <f t="shared" si="83"/>
        <v>0</v>
      </c>
      <c r="O453" s="148"/>
      <c r="P453" s="150"/>
      <c r="Q453" s="148"/>
      <c r="R453" s="146">
        <f t="shared" si="84"/>
        <v>0</v>
      </c>
      <c r="S453" s="150"/>
      <c r="T453" s="148"/>
      <c r="U453" s="148"/>
      <c r="V453" s="146">
        <f t="shared" si="85"/>
        <v>0</v>
      </c>
      <c r="W453" s="148"/>
      <c r="X453" s="148"/>
      <c r="Y453" s="150"/>
      <c r="Z453" s="146">
        <f t="shared" si="86"/>
        <v>0</v>
      </c>
      <c r="AA453" s="148"/>
      <c r="AB453" s="150"/>
      <c r="AC453" s="148"/>
      <c r="AD453" s="146">
        <f t="shared" si="87"/>
        <v>0</v>
      </c>
      <c r="AE453" s="148"/>
      <c r="AF453" s="148"/>
      <c r="AG453" s="150"/>
      <c r="AH453" s="150"/>
      <c r="AI453" s="148"/>
      <c r="AJ453" s="148"/>
      <c r="AK453" s="150"/>
      <c r="AL453" s="148"/>
      <c r="AM453" s="148"/>
      <c r="AN453" s="384"/>
      <c r="AO453" s="385"/>
      <c r="AP453" s="385"/>
      <c r="AQ453" s="385"/>
      <c r="AR453" s="385"/>
      <c r="AS453" s="385"/>
      <c r="AT453" s="386"/>
      <c r="AU453" s="384"/>
      <c r="AV453" s="385"/>
      <c r="AW453" s="385"/>
      <c r="AX453" s="385"/>
      <c r="AY453" s="385"/>
      <c r="AZ453" s="385"/>
      <c r="BA453" s="385"/>
      <c r="BB453" s="385"/>
      <c r="BC453" s="385"/>
      <c r="BD453" s="385"/>
      <c r="BE453" s="385"/>
      <c r="BF453" s="386"/>
    </row>
    <row r="454" spans="1:58" x14ac:dyDescent="0.25">
      <c r="A454" s="100">
        <f>'Input Volunteers'!A453</f>
        <v>0</v>
      </c>
      <c r="B454" s="104">
        <f t="shared" si="79"/>
        <v>0</v>
      </c>
      <c r="C454" s="105">
        <f t="shared" si="80"/>
        <v>0</v>
      </c>
      <c r="D454" s="106"/>
      <c r="E454" s="106"/>
      <c r="F454" s="146">
        <f t="shared" si="81"/>
        <v>0</v>
      </c>
      <c r="G454" s="148"/>
      <c r="H454" s="148"/>
      <c r="I454" s="147"/>
      <c r="J454" s="144">
        <f t="shared" si="82"/>
        <v>0</v>
      </c>
      <c r="K454" s="148"/>
      <c r="L454" s="148"/>
      <c r="M454" s="150"/>
      <c r="N454" s="146">
        <f t="shared" si="83"/>
        <v>0</v>
      </c>
      <c r="O454" s="148"/>
      <c r="P454" s="150"/>
      <c r="Q454" s="148"/>
      <c r="R454" s="146">
        <f t="shared" si="84"/>
        <v>0</v>
      </c>
      <c r="S454" s="150"/>
      <c r="T454" s="148"/>
      <c r="U454" s="148"/>
      <c r="V454" s="146">
        <f t="shared" si="85"/>
        <v>0</v>
      </c>
      <c r="W454" s="148"/>
      <c r="X454" s="148"/>
      <c r="Y454" s="150"/>
      <c r="Z454" s="146">
        <f t="shared" si="86"/>
        <v>0</v>
      </c>
      <c r="AA454" s="148"/>
      <c r="AB454" s="150"/>
      <c r="AC454" s="148"/>
      <c r="AD454" s="146">
        <f t="shared" si="87"/>
        <v>0</v>
      </c>
      <c r="AE454" s="148"/>
      <c r="AF454" s="148"/>
      <c r="AG454" s="150"/>
      <c r="AH454" s="150"/>
      <c r="AI454" s="148"/>
      <c r="AJ454" s="148"/>
      <c r="AK454" s="150"/>
      <c r="AL454" s="148"/>
      <c r="AM454" s="148"/>
      <c r="AN454" s="384"/>
      <c r="AO454" s="385"/>
      <c r="AP454" s="385"/>
      <c r="AQ454" s="385"/>
      <c r="AR454" s="385"/>
      <c r="AS454" s="385"/>
      <c r="AT454" s="386"/>
      <c r="AU454" s="384"/>
      <c r="AV454" s="385"/>
      <c r="AW454" s="385"/>
      <c r="AX454" s="385"/>
      <c r="AY454" s="385"/>
      <c r="AZ454" s="385"/>
      <c r="BA454" s="385"/>
      <c r="BB454" s="385"/>
      <c r="BC454" s="385"/>
      <c r="BD454" s="385"/>
      <c r="BE454" s="385"/>
      <c r="BF454" s="386"/>
    </row>
    <row r="455" spans="1:58" x14ac:dyDescent="0.25">
      <c r="A455" s="100">
        <f>'Input Volunteers'!A454</f>
        <v>0</v>
      </c>
      <c r="B455" s="104">
        <f t="shared" si="79"/>
        <v>0</v>
      </c>
      <c r="C455" s="105">
        <f t="shared" si="80"/>
        <v>0</v>
      </c>
      <c r="D455" s="106"/>
      <c r="E455" s="106"/>
      <c r="F455" s="146">
        <f t="shared" si="81"/>
        <v>0</v>
      </c>
      <c r="G455" s="148"/>
      <c r="H455" s="148"/>
      <c r="I455" s="147"/>
      <c r="J455" s="144">
        <f t="shared" si="82"/>
        <v>0</v>
      </c>
      <c r="K455" s="148"/>
      <c r="L455" s="148"/>
      <c r="M455" s="150"/>
      <c r="N455" s="146">
        <f t="shared" si="83"/>
        <v>0</v>
      </c>
      <c r="O455" s="148"/>
      <c r="P455" s="150"/>
      <c r="Q455" s="148"/>
      <c r="R455" s="146">
        <f t="shared" si="84"/>
        <v>0</v>
      </c>
      <c r="S455" s="150"/>
      <c r="T455" s="148"/>
      <c r="U455" s="148"/>
      <c r="V455" s="146">
        <f t="shared" si="85"/>
        <v>0</v>
      </c>
      <c r="W455" s="148"/>
      <c r="X455" s="148"/>
      <c r="Y455" s="150"/>
      <c r="Z455" s="146">
        <f t="shared" si="86"/>
        <v>0</v>
      </c>
      <c r="AA455" s="148"/>
      <c r="AB455" s="150"/>
      <c r="AC455" s="148"/>
      <c r="AD455" s="146">
        <f t="shared" si="87"/>
        <v>0</v>
      </c>
      <c r="AE455" s="148"/>
      <c r="AF455" s="148"/>
      <c r="AG455" s="150"/>
      <c r="AH455" s="150"/>
      <c r="AI455" s="148"/>
      <c r="AJ455" s="148"/>
      <c r="AK455" s="150"/>
      <c r="AL455" s="148"/>
      <c r="AM455" s="148"/>
      <c r="AN455" s="384"/>
      <c r="AO455" s="385"/>
      <c r="AP455" s="385"/>
      <c r="AQ455" s="385"/>
      <c r="AR455" s="385"/>
      <c r="AS455" s="385"/>
      <c r="AT455" s="386"/>
      <c r="AU455" s="384"/>
      <c r="AV455" s="385"/>
      <c r="AW455" s="385"/>
      <c r="AX455" s="385"/>
      <c r="AY455" s="385"/>
      <c r="AZ455" s="385"/>
      <c r="BA455" s="385"/>
      <c r="BB455" s="385"/>
      <c r="BC455" s="385"/>
      <c r="BD455" s="385"/>
      <c r="BE455" s="385"/>
      <c r="BF455" s="386"/>
    </row>
    <row r="456" spans="1:58" x14ac:dyDescent="0.25">
      <c r="A456" s="100">
        <f>'Input Volunteers'!A455</f>
        <v>0</v>
      </c>
      <c r="B456" s="104">
        <f t="shared" si="79"/>
        <v>0</v>
      </c>
      <c r="C456" s="105">
        <f t="shared" si="80"/>
        <v>0</v>
      </c>
      <c r="D456" s="106"/>
      <c r="E456" s="106"/>
      <c r="F456" s="146">
        <f t="shared" si="81"/>
        <v>0</v>
      </c>
      <c r="G456" s="148"/>
      <c r="H456" s="148"/>
      <c r="I456" s="147"/>
      <c r="J456" s="144">
        <f t="shared" si="82"/>
        <v>0</v>
      </c>
      <c r="K456" s="148"/>
      <c r="L456" s="148"/>
      <c r="M456" s="150"/>
      <c r="N456" s="146">
        <f t="shared" si="83"/>
        <v>0</v>
      </c>
      <c r="O456" s="148"/>
      <c r="P456" s="150"/>
      <c r="Q456" s="148"/>
      <c r="R456" s="146">
        <f t="shared" si="84"/>
        <v>0</v>
      </c>
      <c r="S456" s="150"/>
      <c r="T456" s="148"/>
      <c r="U456" s="148"/>
      <c r="V456" s="146">
        <f t="shared" si="85"/>
        <v>0</v>
      </c>
      <c r="W456" s="148"/>
      <c r="X456" s="148"/>
      <c r="Y456" s="150"/>
      <c r="Z456" s="146">
        <f t="shared" si="86"/>
        <v>0</v>
      </c>
      <c r="AA456" s="148"/>
      <c r="AB456" s="150"/>
      <c r="AC456" s="148"/>
      <c r="AD456" s="146">
        <f t="shared" si="87"/>
        <v>0</v>
      </c>
      <c r="AE456" s="148"/>
      <c r="AF456" s="148"/>
      <c r="AG456" s="150"/>
      <c r="AH456" s="150"/>
      <c r="AI456" s="148"/>
      <c r="AJ456" s="148"/>
      <c r="AK456" s="150"/>
      <c r="AL456" s="148"/>
      <c r="AM456" s="148"/>
      <c r="AN456" s="384"/>
      <c r="AO456" s="385"/>
      <c r="AP456" s="385"/>
      <c r="AQ456" s="385"/>
      <c r="AR456" s="385"/>
      <c r="AS456" s="385"/>
      <c r="AT456" s="386"/>
      <c r="AU456" s="384"/>
      <c r="AV456" s="385"/>
      <c r="AW456" s="385"/>
      <c r="AX456" s="385"/>
      <c r="AY456" s="385"/>
      <c r="AZ456" s="385"/>
      <c r="BA456" s="385"/>
      <c r="BB456" s="385"/>
      <c r="BC456" s="385"/>
      <c r="BD456" s="385"/>
      <c r="BE456" s="385"/>
      <c r="BF456" s="386"/>
    </row>
    <row r="457" spans="1:58" x14ac:dyDescent="0.25">
      <c r="A457" s="100">
        <f>'Input Volunteers'!A456</f>
        <v>0</v>
      </c>
      <c r="B457" s="104">
        <f t="shared" si="79"/>
        <v>0</v>
      </c>
      <c r="C457" s="105">
        <f t="shared" si="80"/>
        <v>0</v>
      </c>
      <c r="D457" s="106"/>
      <c r="E457" s="106"/>
      <c r="F457" s="146">
        <f t="shared" si="81"/>
        <v>0</v>
      </c>
      <c r="G457" s="148"/>
      <c r="H457" s="148"/>
      <c r="I457" s="147"/>
      <c r="J457" s="144">
        <f t="shared" si="82"/>
        <v>0</v>
      </c>
      <c r="K457" s="148"/>
      <c r="L457" s="148"/>
      <c r="M457" s="150"/>
      <c r="N457" s="146">
        <f t="shared" si="83"/>
        <v>0</v>
      </c>
      <c r="O457" s="148"/>
      <c r="P457" s="150"/>
      <c r="Q457" s="148"/>
      <c r="R457" s="146">
        <f t="shared" si="84"/>
        <v>0</v>
      </c>
      <c r="S457" s="150"/>
      <c r="T457" s="148"/>
      <c r="U457" s="148"/>
      <c r="V457" s="146">
        <f t="shared" si="85"/>
        <v>0</v>
      </c>
      <c r="W457" s="148"/>
      <c r="X457" s="148"/>
      <c r="Y457" s="150"/>
      <c r="Z457" s="146">
        <f t="shared" si="86"/>
        <v>0</v>
      </c>
      <c r="AA457" s="148"/>
      <c r="AB457" s="150"/>
      <c r="AC457" s="148"/>
      <c r="AD457" s="146">
        <f t="shared" si="87"/>
        <v>0</v>
      </c>
      <c r="AE457" s="148"/>
      <c r="AF457" s="148"/>
      <c r="AG457" s="150"/>
      <c r="AH457" s="150"/>
      <c r="AI457" s="148"/>
      <c r="AJ457" s="148"/>
      <c r="AK457" s="150"/>
      <c r="AL457" s="148"/>
      <c r="AM457" s="148"/>
      <c r="AN457" s="384"/>
      <c r="AO457" s="385"/>
      <c r="AP457" s="385"/>
      <c r="AQ457" s="385"/>
      <c r="AR457" s="385"/>
      <c r="AS457" s="385"/>
      <c r="AT457" s="386"/>
      <c r="AU457" s="384"/>
      <c r="AV457" s="385"/>
      <c r="AW457" s="385"/>
      <c r="AX457" s="385"/>
      <c r="AY457" s="385"/>
      <c r="AZ457" s="385"/>
      <c r="BA457" s="385"/>
      <c r="BB457" s="385"/>
      <c r="BC457" s="385"/>
      <c r="BD457" s="385"/>
      <c r="BE457" s="385"/>
      <c r="BF457" s="386"/>
    </row>
    <row r="458" spans="1:58" x14ac:dyDescent="0.25">
      <c r="A458" s="100">
        <f>'Input Volunteers'!A457</f>
        <v>0</v>
      </c>
      <c r="B458" s="104">
        <f t="shared" si="79"/>
        <v>0</v>
      </c>
      <c r="C458" s="105">
        <f t="shared" si="80"/>
        <v>0</v>
      </c>
      <c r="D458" s="106"/>
      <c r="E458" s="106"/>
      <c r="F458" s="146">
        <f t="shared" si="81"/>
        <v>0</v>
      </c>
      <c r="G458" s="148"/>
      <c r="H458" s="148"/>
      <c r="I458" s="147"/>
      <c r="J458" s="144">
        <f t="shared" si="82"/>
        <v>0</v>
      </c>
      <c r="K458" s="148"/>
      <c r="L458" s="148"/>
      <c r="M458" s="150"/>
      <c r="N458" s="146">
        <f t="shared" si="83"/>
        <v>0</v>
      </c>
      <c r="O458" s="148"/>
      <c r="P458" s="150"/>
      <c r="Q458" s="148"/>
      <c r="R458" s="146">
        <f t="shared" si="84"/>
        <v>0</v>
      </c>
      <c r="S458" s="150"/>
      <c r="T458" s="148"/>
      <c r="U458" s="148"/>
      <c r="V458" s="146">
        <f t="shared" si="85"/>
        <v>0</v>
      </c>
      <c r="W458" s="148"/>
      <c r="X458" s="148"/>
      <c r="Y458" s="150"/>
      <c r="Z458" s="146">
        <f t="shared" si="86"/>
        <v>0</v>
      </c>
      <c r="AA458" s="148"/>
      <c r="AB458" s="150"/>
      <c r="AC458" s="148"/>
      <c r="AD458" s="146">
        <f t="shared" si="87"/>
        <v>0</v>
      </c>
      <c r="AE458" s="148"/>
      <c r="AF458" s="148"/>
      <c r="AG458" s="150"/>
      <c r="AH458" s="150"/>
      <c r="AI458" s="148"/>
      <c r="AJ458" s="148"/>
      <c r="AK458" s="150"/>
      <c r="AL458" s="148"/>
      <c r="AM458" s="148"/>
      <c r="AN458" s="384"/>
      <c r="AO458" s="385"/>
      <c r="AP458" s="385"/>
      <c r="AQ458" s="385"/>
      <c r="AR458" s="385"/>
      <c r="AS458" s="385"/>
      <c r="AT458" s="386"/>
      <c r="AU458" s="384"/>
      <c r="AV458" s="385"/>
      <c r="AW458" s="385"/>
      <c r="AX458" s="385"/>
      <c r="AY458" s="385"/>
      <c r="AZ458" s="385"/>
      <c r="BA458" s="385"/>
      <c r="BB458" s="385"/>
      <c r="BC458" s="385"/>
      <c r="BD458" s="385"/>
      <c r="BE458" s="385"/>
      <c r="BF458" s="386"/>
    </row>
    <row r="459" spans="1:58" x14ac:dyDescent="0.25">
      <c r="A459" s="100">
        <f>'Input Volunteers'!A458</f>
        <v>0</v>
      </c>
      <c r="B459" s="104">
        <f t="shared" si="79"/>
        <v>0</v>
      </c>
      <c r="C459" s="105">
        <f t="shared" si="80"/>
        <v>0</v>
      </c>
      <c r="D459" s="106"/>
      <c r="E459" s="106"/>
      <c r="F459" s="146">
        <f t="shared" si="81"/>
        <v>0</v>
      </c>
      <c r="G459" s="148"/>
      <c r="H459" s="148"/>
      <c r="I459" s="147"/>
      <c r="J459" s="144">
        <f t="shared" si="82"/>
        <v>0</v>
      </c>
      <c r="K459" s="148"/>
      <c r="L459" s="148"/>
      <c r="M459" s="150"/>
      <c r="N459" s="146">
        <f t="shared" si="83"/>
        <v>0</v>
      </c>
      <c r="O459" s="148"/>
      <c r="P459" s="150"/>
      <c r="Q459" s="148"/>
      <c r="R459" s="146">
        <f t="shared" si="84"/>
        <v>0</v>
      </c>
      <c r="S459" s="150"/>
      <c r="T459" s="148"/>
      <c r="U459" s="148"/>
      <c r="V459" s="146">
        <f t="shared" si="85"/>
        <v>0</v>
      </c>
      <c r="W459" s="148"/>
      <c r="X459" s="148"/>
      <c r="Y459" s="150"/>
      <c r="Z459" s="146">
        <f t="shared" si="86"/>
        <v>0</v>
      </c>
      <c r="AA459" s="148"/>
      <c r="AB459" s="150"/>
      <c r="AC459" s="148"/>
      <c r="AD459" s="146">
        <f t="shared" si="87"/>
        <v>0</v>
      </c>
      <c r="AE459" s="148"/>
      <c r="AF459" s="148"/>
      <c r="AG459" s="150"/>
      <c r="AH459" s="150"/>
      <c r="AI459" s="148"/>
      <c r="AJ459" s="148"/>
      <c r="AK459" s="150"/>
      <c r="AL459" s="148"/>
      <c r="AM459" s="148"/>
      <c r="AN459" s="384"/>
      <c r="AO459" s="385"/>
      <c r="AP459" s="385"/>
      <c r="AQ459" s="385"/>
      <c r="AR459" s="385"/>
      <c r="AS459" s="385"/>
      <c r="AT459" s="386"/>
      <c r="AU459" s="384"/>
      <c r="AV459" s="385"/>
      <c r="AW459" s="385"/>
      <c r="AX459" s="385"/>
      <c r="AY459" s="385"/>
      <c r="AZ459" s="385"/>
      <c r="BA459" s="385"/>
      <c r="BB459" s="385"/>
      <c r="BC459" s="385"/>
      <c r="BD459" s="385"/>
      <c r="BE459" s="385"/>
      <c r="BF459" s="386"/>
    </row>
    <row r="460" spans="1:58" x14ac:dyDescent="0.25">
      <c r="A460" s="100">
        <f>'Input Volunteers'!A459</f>
        <v>0</v>
      </c>
      <c r="B460" s="104">
        <f t="shared" si="79"/>
        <v>0</v>
      </c>
      <c r="C460" s="105">
        <f t="shared" si="80"/>
        <v>0</v>
      </c>
      <c r="D460" s="106"/>
      <c r="E460" s="106"/>
      <c r="F460" s="146">
        <f t="shared" si="81"/>
        <v>0</v>
      </c>
      <c r="G460" s="148"/>
      <c r="H460" s="148"/>
      <c r="I460" s="147"/>
      <c r="J460" s="144">
        <f t="shared" si="82"/>
        <v>0</v>
      </c>
      <c r="K460" s="148"/>
      <c r="L460" s="148"/>
      <c r="M460" s="150"/>
      <c r="N460" s="146">
        <f t="shared" si="83"/>
        <v>0</v>
      </c>
      <c r="O460" s="148"/>
      <c r="P460" s="150"/>
      <c r="Q460" s="148"/>
      <c r="R460" s="146">
        <f t="shared" si="84"/>
        <v>0</v>
      </c>
      <c r="S460" s="150"/>
      <c r="T460" s="148"/>
      <c r="U460" s="148"/>
      <c r="V460" s="146">
        <f t="shared" si="85"/>
        <v>0</v>
      </c>
      <c r="W460" s="148"/>
      <c r="X460" s="148"/>
      <c r="Y460" s="150"/>
      <c r="Z460" s="146">
        <f t="shared" si="86"/>
        <v>0</v>
      </c>
      <c r="AA460" s="148"/>
      <c r="AB460" s="150"/>
      <c r="AC460" s="148"/>
      <c r="AD460" s="146">
        <f t="shared" si="87"/>
        <v>0</v>
      </c>
      <c r="AE460" s="148"/>
      <c r="AF460" s="148"/>
      <c r="AG460" s="150"/>
      <c r="AH460" s="150"/>
      <c r="AI460" s="148"/>
      <c r="AJ460" s="148"/>
      <c r="AK460" s="150"/>
      <c r="AL460" s="148"/>
      <c r="AM460" s="148"/>
      <c r="AN460" s="384"/>
      <c r="AO460" s="385"/>
      <c r="AP460" s="385"/>
      <c r="AQ460" s="385"/>
      <c r="AR460" s="385"/>
      <c r="AS460" s="385"/>
      <c r="AT460" s="386"/>
      <c r="AU460" s="384"/>
      <c r="AV460" s="385"/>
      <c r="AW460" s="385"/>
      <c r="AX460" s="385"/>
      <c r="AY460" s="385"/>
      <c r="AZ460" s="385"/>
      <c r="BA460" s="385"/>
      <c r="BB460" s="385"/>
      <c r="BC460" s="385"/>
      <c r="BD460" s="385"/>
      <c r="BE460" s="385"/>
      <c r="BF460" s="386"/>
    </row>
    <row r="461" spans="1:58" x14ac:dyDescent="0.25">
      <c r="A461" s="100">
        <f>'Input Volunteers'!A460</f>
        <v>0</v>
      </c>
      <c r="B461" s="104">
        <f t="shared" si="79"/>
        <v>0</v>
      </c>
      <c r="C461" s="105">
        <f t="shared" si="80"/>
        <v>0</v>
      </c>
      <c r="D461" s="106"/>
      <c r="E461" s="106"/>
      <c r="F461" s="146">
        <f t="shared" si="81"/>
        <v>0</v>
      </c>
      <c r="G461" s="148"/>
      <c r="H461" s="148"/>
      <c r="I461" s="147"/>
      <c r="J461" s="144">
        <f t="shared" si="82"/>
        <v>0</v>
      </c>
      <c r="K461" s="148"/>
      <c r="L461" s="148"/>
      <c r="M461" s="150"/>
      <c r="N461" s="146">
        <f t="shared" si="83"/>
        <v>0</v>
      </c>
      <c r="O461" s="148"/>
      <c r="P461" s="150"/>
      <c r="Q461" s="148"/>
      <c r="R461" s="146">
        <f t="shared" si="84"/>
        <v>0</v>
      </c>
      <c r="S461" s="150"/>
      <c r="T461" s="148"/>
      <c r="U461" s="148"/>
      <c r="V461" s="146">
        <f t="shared" si="85"/>
        <v>0</v>
      </c>
      <c r="W461" s="148"/>
      <c r="X461" s="148"/>
      <c r="Y461" s="150"/>
      <c r="Z461" s="146">
        <f t="shared" si="86"/>
        <v>0</v>
      </c>
      <c r="AA461" s="148"/>
      <c r="AB461" s="150"/>
      <c r="AC461" s="148"/>
      <c r="AD461" s="146">
        <f t="shared" si="87"/>
        <v>0</v>
      </c>
      <c r="AE461" s="148"/>
      <c r="AF461" s="148"/>
      <c r="AG461" s="150"/>
      <c r="AH461" s="150"/>
      <c r="AI461" s="148"/>
      <c r="AJ461" s="148"/>
      <c r="AK461" s="150"/>
      <c r="AL461" s="148"/>
      <c r="AM461" s="148"/>
      <c r="AN461" s="384"/>
      <c r="AO461" s="385"/>
      <c r="AP461" s="385"/>
      <c r="AQ461" s="385"/>
      <c r="AR461" s="385"/>
      <c r="AS461" s="385"/>
      <c r="AT461" s="386"/>
      <c r="AU461" s="384"/>
      <c r="AV461" s="385"/>
      <c r="AW461" s="385"/>
      <c r="AX461" s="385"/>
      <c r="AY461" s="385"/>
      <c r="AZ461" s="385"/>
      <c r="BA461" s="385"/>
      <c r="BB461" s="385"/>
      <c r="BC461" s="385"/>
      <c r="BD461" s="385"/>
      <c r="BE461" s="385"/>
      <c r="BF461" s="386"/>
    </row>
    <row r="462" spans="1:58" x14ac:dyDescent="0.25">
      <c r="A462" s="100">
        <f>'Input Volunteers'!A461</f>
        <v>0</v>
      </c>
      <c r="B462" s="104">
        <f t="shared" si="79"/>
        <v>0</v>
      </c>
      <c r="C462" s="105">
        <f t="shared" si="80"/>
        <v>0</v>
      </c>
      <c r="D462" s="106"/>
      <c r="E462" s="106"/>
      <c r="F462" s="146">
        <f t="shared" si="81"/>
        <v>0</v>
      </c>
      <c r="G462" s="148"/>
      <c r="H462" s="148"/>
      <c r="I462" s="147"/>
      <c r="J462" s="144">
        <f t="shared" si="82"/>
        <v>0</v>
      </c>
      <c r="K462" s="148"/>
      <c r="L462" s="148"/>
      <c r="M462" s="150"/>
      <c r="N462" s="146">
        <f t="shared" si="83"/>
        <v>0</v>
      </c>
      <c r="O462" s="148"/>
      <c r="P462" s="150"/>
      <c r="Q462" s="148"/>
      <c r="R462" s="146">
        <f t="shared" si="84"/>
        <v>0</v>
      </c>
      <c r="S462" s="150"/>
      <c r="T462" s="148"/>
      <c r="U462" s="148"/>
      <c r="V462" s="146">
        <f t="shared" si="85"/>
        <v>0</v>
      </c>
      <c r="W462" s="148"/>
      <c r="X462" s="148"/>
      <c r="Y462" s="150"/>
      <c r="Z462" s="146">
        <f t="shared" si="86"/>
        <v>0</v>
      </c>
      <c r="AA462" s="148"/>
      <c r="AB462" s="150"/>
      <c r="AC462" s="148"/>
      <c r="AD462" s="146">
        <f t="shared" si="87"/>
        <v>0</v>
      </c>
      <c r="AE462" s="148"/>
      <c r="AF462" s="148"/>
      <c r="AG462" s="150"/>
      <c r="AH462" s="150"/>
      <c r="AI462" s="148"/>
      <c r="AJ462" s="148"/>
      <c r="AK462" s="150"/>
      <c r="AL462" s="148"/>
      <c r="AM462" s="148"/>
      <c r="AN462" s="384"/>
      <c r="AO462" s="385"/>
      <c r="AP462" s="385"/>
      <c r="AQ462" s="385"/>
      <c r="AR462" s="385"/>
      <c r="AS462" s="385"/>
      <c r="AT462" s="386"/>
      <c r="AU462" s="384"/>
      <c r="AV462" s="385"/>
      <c r="AW462" s="385"/>
      <c r="AX462" s="385"/>
      <c r="AY462" s="385"/>
      <c r="AZ462" s="385"/>
      <c r="BA462" s="385"/>
      <c r="BB462" s="385"/>
      <c r="BC462" s="385"/>
      <c r="BD462" s="385"/>
      <c r="BE462" s="385"/>
      <c r="BF462" s="386"/>
    </row>
    <row r="463" spans="1:58" x14ac:dyDescent="0.25">
      <c r="A463" s="100">
        <f>'Input Volunteers'!A462</f>
        <v>0</v>
      </c>
      <c r="B463" s="104">
        <f t="shared" si="79"/>
        <v>0</v>
      </c>
      <c r="C463" s="105">
        <f t="shared" si="80"/>
        <v>0</v>
      </c>
      <c r="D463" s="106"/>
      <c r="E463" s="106"/>
      <c r="F463" s="146">
        <f t="shared" si="81"/>
        <v>0</v>
      </c>
      <c r="G463" s="148"/>
      <c r="H463" s="148"/>
      <c r="I463" s="147"/>
      <c r="J463" s="144">
        <f t="shared" si="82"/>
        <v>0</v>
      </c>
      <c r="K463" s="148"/>
      <c r="L463" s="148"/>
      <c r="M463" s="150"/>
      <c r="N463" s="146">
        <f t="shared" si="83"/>
        <v>0</v>
      </c>
      <c r="O463" s="148"/>
      <c r="P463" s="150"/>
      <c r="Q463" s="148"/>
      <c r="R463" s="146">
        <f t="shared" si="84"/>
        <v>0</v>
      </c>
      <c r="S463" s="150"/>
      <c r="T463" s="148"/>
      <c r="U463" s="148"/>
      <c r="V463" s="146">
        <f t="shared" si="85"/>
        <v>0</v>
      </c>
      <c r="W463" s="148"/>
      <c r="X463" s="148"/>
      <c r="Y463" s="150"/>
      <c r="Z463" s="146">
        <f t="shared" si="86"/>
        <v>0</v>
      </c>
      <c r="AA463" s="148"/>
      <c r="AB463" s="150"/>
      <c r="AC463" s="148"/>
      <c r="AD463" s="146">
        <f t="shared" si="87"/>
        <v>0</v>
      </c>
      <c r="AE463" s="148"/>
      <c r="AF463" s="148"/>
      <c r="AG463" s="150"/>
      <c r="AH463" s="150"/>
      <c r="AI463" s="148"/>
      <c r="AJ463" s="148"/>
      <c r="AK463" s="150"/>
      <c r="AL463" s="148"/>
      <c r="AM463" s="148"/>
      <c r="AN463" s="384"/>
      <c r="AO463" s="385"/>
      <c r="AP463" s="385"/>
      <c r="AQ463" s="385"/>
      <c r="AR463" s="385"/>
      <c r="AS463" s="385"/>
      <c r="AT463" s="386"/>
      <c r="AU463" s="384"/>
      <c r="AV463" s="385"/>
      <c r="AW463" s="385"/>
      <c r="AX463" s="385"/>
      <c r="AY463" s="385"/>
      <c r="AZ463" s="385"/>
      <c r="BA463" s="385"/>
      <c r="BB463" s="385"/>
      <c r="BC463" s="385"/>
      <c r="BD463" s="385"/>
      <c r="BE463" s="385"/>
      <c r="BF463" s="386"/>
    </row>
    <row r="464" spans="1:58" x14ac:dyDescent="0.25">
      <c r="A464" s="100">
        <f>'Input Volunteers'!A463</f>
        <v>0</v>
      </c>
      <c r="B464" s="104">
        <f t="shared" si="79"/>
        <v>0</v>
      </c>
      <c r="C464" s="105">
        <f t="shared" si="80"/>
        <v>0</v>
      </c>
      <c r="D464" s="106"/>
      <c r="E464" s="106"/>
      <c r="F464" s="146">
        <f t="shared" si="81"/>
        <v>0</v>
      </c>
      <c r="G464" s="148"/>
      <c r="H464" s="148"/>
      <c r="I464" s="147"/>
      <c r="J464" s="144">
        <f t="shared" si="82"/>
        <v>0</v>
      </c>
      <c r="K464" s="148"/>
      <c r="L464" s="148"/>
      <c r="M464" s="150"/>
      <c r="N464" s="146">
        <f t="shared" si="83"/>
        <v>0</v>
      </c>
      <c r="O464" s="148"/>
      <c r="P464" s="150"/>
      <c r="Q464" s="148"/>
      <c r="R464" s="146">
        <f t="shared" si="84"/>
        <v>0</v>
      </c>
      <c r="S464" s="150"/>
      <c r="T464" s="148"/>
      <c r="U464" s="148"/>
      <c r="V464" s="146">
        <f t="shared" si="85"/>
        <v>0</v>
      </c>
      <c r="W464" s="148"/>
      <c r="X464" s="148"/>
      <c r="Y464" s="150"/>
      <c r="Z464" s="146">
        <f t="shared" si="86"/>
        <v>0</v>
      </c>
      <c r="AA464" s="148"/>
      <c r="AB464" s="150"/>
      <c r="AC464" s="148"/>
      <c r="AD464" s="146">
        <f t="shared" si="87"/>
        <v>0</v>
      </c>
      <c r="AE464" s="148"/>
      <c r="AF464" s="148"/>
      <c r="AG464" s="150"/>
      <c r="AH464" s="150"/>
      <c r="AI464" s="148"/>
      <c r="AJ464" s="148"/>
      <c r="AK464" s="150"/>
      <c r="AL464" s="148"/>
      <c r="AM464" s="148"/>
      <c r="AN464" s="384"/>
      <c r="AO464" s="385"/>
      <c r="AP464" s="385"/>
      <c r="AQ464" s="385"/>
      <c r="AR464" s="385"/>
      <c r="AS464" s="385"/>
      <c r="AT464" s="386"/>
      <c r="AU464" s="384"/>
      <c r="AV464" s="385"/>
      <c r="AW464" s="385"/>
      <c r="AX464" s="385"/>
      <c r="AY464" s="385"/>
      <c r="AZ464" s="385"/>
      <c r="BA464" s="385"/>
      <c r="BB464" s="385"/>
      <c r="BC464" s="385"/>
      <c r="BD464" s="385"/>
      <c r="BE464" s="385"/>
      <c r="BF464" s="386"/>
    </row>
    <row r="465" spans="1:58" x14ac:dyDescent="0.25">
      <c r="A465" s="100">
        <f>'Input Volunteers'!A464</f>
        <v>0</v>
      </c>
      <c r="B465" s="104">
        <f t="shared" si="79"/>
        <v>0</v>
      </c>
      <c r="C465" s="105">
        <f t="shared" si="80"/>
        <v>0</v>
      </c>
      <c r="D465" s="106"/>
      <c r="E465" s="106"/>
      <c r="F465" s="146">
        <f t="shared" si="81"/>
        <v>0</v>
      </c>
      <c r="G465" s="148"/>
      <c r="H465" s="148"/>
      <c r="I465" s="147"/>
      <c r="J465" s="144">
        <f t="shared" si="82"/>
        <v>0</v>
      </c>
      <c r="K465" s="148"/>
      <c r="L465" s="148"/>
      <c r="M465" s="150"/>
      <c r="N465" s="146">
        <f t="shared" si="83"/>
        <v>0</v>
      </c>
      <c r="O465" s="148"/>
      <c r="P465" s="150"/>
      <c r="Q465" s="148"/>
      <c r="R465" s="146">
        <f t="shared" si="84"/>
        <v>0</v>
      </c>
      <c r="S465" s="150"/>
      <c r="T465" s="148"/>
      <c r="U465" s="148"/>
      <c r="V465" s="146">
        <f t="shared" si="85"/>
        <v>0</v>
      </c>
      <c r="W465" s="148"/>
      <c r="X465" s="148"/>
      <c r="Y465" s="150"/>
      <c r="Z465" s="146">
        <f t="shared" si="86"/>
        <v>0</v>
      </c>
      <c r="AA465" s="148"/>
      <c r="AB465" s="150"/>
      <c r="AC465" s="148"/>
      <c r="AD465" s="146">
        <f t="shared" si="87"/>
        <v>0</v>
      </c>
      <c r="AE465" s="148"/>
      <c r="AF465" s="148"/>
      <c r="AG465" s="150"/>
      <c r="AH465" s="150"/>
      <c r="AI465" s="148"/>
      <c r="AJ465" s="148"/>
      <c r="AK465" s="150"/>
      <c r="AL465" s="148"/>
      <c r="AM465" s="148"/>
      <c r="AN465" s="384"/>
      <c r="AO465" s="385"/>
      <c r="AP465" s="385"/>
      <c r="AQ465" s="385"/>
      <c r="AR465" s="385"/>
      <c r="AS465" s="385"/>
      <c r="AT465" s="386"/>
      <c r="AU465" s="384"/>
      <c r="AV465" s="385"/>
      <c r="AW465" s="385"/>
      <c r="AX465" s="385"/>
      <c r="AY465" s="385"/>
      <c r="AZ465" s="385"/>
      <c r="BA465" s="385"/>
      <c r="BB465" s="385"/>
      <c r="BC465" s="385"/>
      <c r="BD465" s="385"/>
      <c r="BE465" s="385"/>
      <c r="BF465" s="386"/>
    </row>
    <row r="466" spans="1:58" x14ac:dyDescent="0.25">
      <c r="A466" s="100">
        <f>'Input Volunteers'!A465</f>
        <v>0</v>
      </c>
      <c r="B466" s="104">
        <f t="shared" si="79"/>
        <v>0</v>
      </c>
      <c r="C466" s="105">
        <f t="shared" si="80"/>
        <v>0</v>
      </c>
      <c r="D466" s="106"/>
      <c r="E466" s="106"/>
      <c r="F466" s="146">
        <f t="shared" si="81"/>
        <v>0</v>
      </c>
      <c r="G466" s="148"/>
      <c r="H466" s="148"/>
      <c r="I466" s="147"/>
      <c r="J466" s="144">
        <f t="shared" si="82"/>
        <v>0</v>
      </c>
      <c r="K466" s="148"/>
      <c r="L466" s="148"/>
      <c r="M466" s="150"/>
      <c r="N466" s="146">
        <f t="shared" si="83"/>
        <v>0</v>
      </c>
      <c r="O466" s="148"/>
      <c r="P466" s="150"/>
      <c r="Q466" s="148"/>
      <c r="R466" s="146">
        <f t="shared" si="84"/>
        <v>0</v>
      </c>
      <c r="S466" s="150"/>
      <c r="T466" s="148"/>
      <c r="U466" s="148"/>
      <c r="V466" s="146">
        <f t="shared" si="85"/>
        <v>0</v>
      </c>
      <c r="W466" s="148"/>
      <c r="X466" s="148"/>
      <c r="Y466" s="150"/>
      <c r="Z466" s="146">
        <f t="shared" si="86"/>
        <v>0</v>
      </c>
      <c r="AA466" s="148"/>
      <c r="AB466" s="150"/>
      <c r="AC466" s="148"/>
      <c r="AD466" s="146">
        <f t="shared" si="87"/>
        <v>0</v>
      </c>
      <c r="AE466" s="148"/>
      <c r="AF466" s="148"/>
      <c r="AG466" s="150"/>
      <c r="AH466" s="150"/>
      <c r="AI466" s="148"/>
      <c r="AJ466" s="148"/>
      <c r="AK466" s="150"/>
      <c r="AL466" s="148"/>
      <c r="AM466" s="148"/>
      <c r="AN466" s="384"/>
      <c r="AO466" s="385"/>
      <c r="AP466" s="385"/>
      <c r="AQ466" s="385"/>
      <c r="AR466" s="385"/>
      <c r="AS466" s="385"/>
      <c r="AT466" s="386"/>
      <c r="AU466" s="384"/>
      <c r="AV466" s="385"/>
      <c r="AW466" s="385"/>
      <c r="AX466" s="385"/>
      <c r="AY466" s="385"/>
      <c r="AZ466" s="385"/>
      <c r="BA466" s="385"/>
      <c r="BB466" s="385"/>
      <c r="BC466" s="385"/>
      <c r="BD466" s="385"/>
      <c r="BE466" s="385"/>
      <c r="BF466" s="386"/>
    </row>
    <row r="467" spans="1:58" x14ac:dyDescent="0.25">
      <c r="A467" s="100">
        <f>'Input Volunteers'!A466</f>
        <v>0</v>
      </c>
      <c r="B467" s="104">
        <f t="shared" si="79"/>
        <v>0</v>
      </c>
      <c r="C467" s="105">
        <f t="shared" si="80"/>
        <v>0</v>
      </c>
      <c r="D467" s="106"/>
      <c r="E467" s="106"/>
      <c r="F467" s="146">
        <f t="shared" si="81"/>
        <v>0</v>
      </c>
      <c r="G467" s="148"/>
      <c r="H467" s="148"/>
      <c r="I467" s="147"/>
      <c r="J467" s="144">
        <f t="shared" si="82"/>
        <v>0</v>
      </c>
      <c r="K467" s="148"/>
      <c r="L467" s="148"/>
      <c r="M467" s="150"/>
      <c r="N467" s="146">
        <f t="shared" si="83"/>
        <v>0</v>
      </c>
      <c r="O467" s="148"/>
      <c r="P467" s="150"/>
      <c r="Q467" s="148"/>
      <c r="R467" s="146">
        <f t="shared" si="84"/>
        <v>0</v>
      </c>
      <c r="S467" s="150"/>
      <c r="T467" s="148"/>
      <c r="U467" s="148"/>
      <c r="V467" s="146">
        <f t="shared" si="85"/>
        <v>0</v>
      </c>
      <c r="W467" s="148"/>
      <c r="X467" s="148"/>
      <c r="Y467" s="150"/>
      <c r="Z467" s="146">
        <f t="shared" si="86"/>
        <v>0</v>
      </c>
      <c r="AA467" s="148"/>
      <c r="AB467" s="150"/>
      <c r="AC467" s="148"/>
      <c r="AD467" s="146">
        <f t="shared" si="87"/>
        <v>0</v>
      </c>
      <c r="AE467" s="148"/>
      <c r="AF467" s="148"/>
      <c r="AG467" s="150"/>
      <c r="AH467" s="150"/>
      <c r="AI467" s="148"/>
      <c r="AJ467" s="148"/>
      <c r="AK467" s="150"/>
      <c r="AL467" s="148"/>
      <c r="AM467" s="148"/>
      <c r="AN467" s="384"/>
      <c r="AO467" s="385"/>
      <c r="AP467" s="385"/>
      <c r="AQ467" s="385"/>
      <c r="AR467" s="385"/>
      <c r="AS467" s="385"/>
      <c r="AT467" s="386"/>
      <c r="AU467" s="384"/>
      <c r="AV467" s="385"/>
      <c r="AW467" s="385"/>
      <c r="AX467" s="385"/>
      <c r="AY467" s="385"/>
      <c r="AZ467" s="385"/>
      <c r="BA467" s="385"/>
      <c r="BB467" s="385"/>
      <c r="BC467" s="385"/>
      <c r="BD467" s="385"/>
      <c r="BE467" s="385"/>
      <c r="BF467" s="386"/>
    </row>
    <row r="468" spans="1:58" x14ac:dyDescent="0.25">
      <c r="A468" s="100">
        <f>'Input Volunteers'!A467</f>
        <v>0</v>
      </c>
      <c r="B468" s="104">
        <f t="shared" si="79"/>
        <v>0</v>
      </c>
      <c r="C468" s="105">
        <f t="shared" si="80"/>
        <v>0</v>
      </c>
      <c r="D468" s="106"/>
      <c r="E468" s="106"/>
      <c r="F468" s="146">
        <f t="shared" si="81"/>
        <v>0</v>
      </c>
      <c r="G468" s="148"/>
      <c r="H468" s="148"/>
      <c r="I468" s="147"/>
      <c r="J468" s="144">
        <f t="shared" si="82"/>
        <v>0</v>
      </c>
      <c r="K468" s="148"/>
      <c r="L468" s="148"/>
      <c r="M468" s="150"/>
      <c r="N468" s="146">
        <f t="shared" si="83"/>
        <v>0</v>
      </c>
      <c r="O468" s="148"/>
      <c r="P468" s="150"/>
      <c r="Q468" s="148"/>
      <c r="R468" s="146">
        <f t="shared" si="84"/>
        <v>0</v>
      </c>
      <c r="S468" s="150"/>
      <c r="T468" s="148"/>
      <c r="U468" s="148"/>
      <c r="V468" s="146">
        <f t="shared" si="85"/>
        <v>0</v>
      </c>
      <c r="W468" s="148"/>
      <c r="X468" s="148"/>
      <c r="Y468" s="150"/>
      <c r="Z468" s="146">
        <f t="shared" si="86"/>
        <v>0</v>
      </c>
      <c r="AA468" s="148"/>
      <c r="AB468" s="150"/>
      <c r="AC468" s="148"/>
      <c r="AD468" s="146">
        <f t="shared" si="87"/>
        <v>0</v>
      </c>
      <c r="AE468" s="148"/>
      <c r="AF468" s="148"/>
      <c r="AG468" s="150"/>
      <c r="AH468" s="150"/>
      <c r="AI468" s="148"/>
      <c r="AJ468" s="148"/>
      <c r="AK468" s="150"/>
      <c r="AL468" s="148"/>
      <c r="AM468" s="148"/>
      <c r="AN468" s="384"/>
      <c r="AO468" s="385"/>
      <c r="AP468" s="385"/>
      <c r="AQ468" s="385"/>
      <c r="AR468" s="385"/>
      <c r="AS468" s="385"/>
      <c r="AT468" s="386"/>
      <c r="AU468" s="384"/>
      <c r="AV468" s="385"/>
      <c r="AW468" s="385"/>
      <c r="AX468" s="385"/>
      <c r="AY468" s="385"/>
      <c r="AZ468" s="385"/>
      <c r="BA468" s="385"/>
      <c r="BB468" s="385"/>
      <c r="BC468" s="385"/>
      <c r="BD468" s="385"/>
      <c r="BE468" s="385"/>
      <c r="BF468" s="386"/>
    </row>
    <row r="469" spans="1:58" x14ac:dyDescent="0.25">
      <c r="A469" s="100">
        <f>'Input Volunteers'!A468</f>
        <v>0</v>
      </c>
      <c r="B469" s="104">
        <f t="shared" si="79"/>
        <v>0</v>
      </c>
      <c r="C469" s="105">
        <f t="shared" si="80"/>
        <v>0</v>
      </c>
      <c r="D469" s="106"/>
      <c r="E469" s="106"/>
      <c r="F469" s="146">
        <f t="shared" si="81"/>
        <v>0</v>
      </c>
      <c r="G469" s="148"/>
      <c r="H469" s="148"/>
      <c r="I469" s="147"/>
      <c r="J469" s="144">
        <f t="shared" si="82"/>
        <v>0</v>
      </c>
      <c r="K469" s="148"/>
      <c r="L469" s="148"/>
      <c r="M469" s="150"/>
      <c r="N469" s="146">
        <f t="shared" si="83"/>
        <v>0</v>
      </c>
      <c r="O469" s="148"/>
      <c r="P469" s="150"/>
      <c r="Q469" s="148"/>
      <c r="R469" s="146">
        <f t="shared" si="84"/>
        <v>0</v>
      </c>
      <c r="S469" s="150"/>
      <c r="T469" s="148"/>
      <c r="U469" s="148"/>
      <c r="V469" s="146">
        <f t="shared" si="85"/>
        <v>0</v>
      </c>
      <c r="W469" s="148"/>
      <c r="X469" s="148"/>
      <c r="Y469" s="150"/>
      <c r="Z469" s="146">
        <f t="shared" si="86"/>
        <v>0</v>
      </c>
      <c r="AA469" s="148"/>
      <c r="AB469" s="150"/>
      <c r="AC469" s="148"/>
      <c r="AD469" s="146">
        <f t="shared" si="87"/>
        <v>0</v>
      </c>
      <c r="AE469" s="148"/>
      <c r="AF469" s="148"/>
      <c r="AG469" s="150"/>
      <c r="AH469" s="150"/>
      <c r="AI469" s="148"/>
      <c r="AJ469" s="148"/>
      <c r="AK469" s="150"/>
      <c r="AL469" s="148"/>
      <c r="AM469" s="148"/>
      <c r="AN469" s="384"/>
      <c r="AO469" s="385"/>
      <c r="AP469" s="385"/>
      <c r="AQ469" s="385"/>
      <c r="AR469" s="385"/>
      <c r="AS469" s="385"/>
      <c r="AT469" s="386"/>
      <c r="AU469" s="384"/>
      <c r="AV469" s="385"/>
      <c r="AW469" s="385"/>
      <c r="AX469" s="385"/>
      <c r="AY469" s="385"/>
      <c r="AZ469" s="385"/>
      <c r="BA469" s="385"/>
      <c r="BB469" s="385"/>
      <c r="BC469" s="385"/>
      <c r="BD469" s="385"/>
      <c r="BE469" s="385"/>
      <c r="BF469" s="386"/>
    </row>
    <row r="470" spans="1:58" x14ac:dyDescent="0.25">
      <c r="A470" s="100">
        <f>'Input Volunteers'!A469</f>
        <v>0</v>
      </c>
      <c r="B470" s="104">
        <f t="shared" si="79"/>
        <v>0</v>
      </c>
      <c r="C470" s="105">
        <f t="shared" si="80"/>
        <v>0</v>
      </c>
      <c r="D470" s="106"/>
      <c r="E470" s="106"/>
      <c r="F470" s="146">
        <f t="shared" si="81"/>
        <v>0</v>
      </c>
      <c r="G470" s="148"/>
      <c r="H470" s="148"/>
      <c r="I470" s="147"/>
      <c r="J470" s="144">
        <f t="shared" si="82"/>
        <v>0</v>
      </c>
      <c r="K470" s="148"/>
      <c r="L470" s="148"/>
      <c r="M470" s="150"/>
      <c r="N470" s="146">
        <f t="shared" si="83"/>
        <v>0</v>
      </c>
      <c r="O470" s="148"/>
      <c r="P470" s="150"/>
      <c r="Q470" s="148"/>
      <c r="R470" s="146">
        <f t="shared" si="84"/>
        <v>0</v>
      </c>
      <c r="S470" s="150"/>
      <c r="T470" s="148"/>
      <c r="U470" s="148"/>
      <c r="V470" s="146">
        <f t="shared" si="85"/>
        <v>0</v>
      </c>
      <c r="W470" s="148"/>
      <c r="X470" s="148"/>
      <c r="Y470" s="150"/>
      <c r="Z470" s="146">
        <f t="shared" si="86"/>
        <v>0</v>
      </c>
      <c r="AA470" s="148"/>
      <c r="AB470" s="150"/>
      <c r="AC470" s="148"/>
      <c r="AD470" s="146">
        <f t="shared" si="87"/>
        <v>0</v>
      </c>
      <c r="AE470" s="148"/>
      <c r="AF470" s="148"/>
      <c r="AG470" s="150"/>
      <c r="AH470" s="150"/>
      <c r="AI470" s="148"/>
      <c r="AJ470" s="148"/>
      <c r="AK470" s="150"/>
      <c r="AL470" s="148"/>
      <c r="AM470" s="148"/>
      <c r="AN470" s="384"/>
      <c r="AO470" s="385"/>
      <c r="AP470" s="385"/>
      <c r="AQ470" s="385"/>
      <c r="AR470" s="385"/>
      <c r="AS470" s="385"/>
      <c r="AT470" s="386"/>
      <c r="AU470" s="384"/>
      <c r="AV470" s="385"/>
      <c r="AW470" s="385"/>
      <c r="AX470" s="385"/>
      <c r="AY470" s="385"/>
      <c r="AZ470" s="385"/>
      <c r="BA470" s="385"/>
      <c r="BB470" s="385"/>
      <c r="BC470" s="385"/>
      <c r="BD470" s="385"/>
      <c r="BE470" s="385"/>
      <c r="BF470" s="386"/>
    </row>
    <row r="471" spans="1:58" x14ac:dyDescent="0.25">
      <c r="A471" s="100">
        <f>'Input Volunteers'!A470</f>
        <v>0</v>
      </c>
      <c r="B471" s="104">
        <f t="shared" si="79"/>
        <v>0</v>
      </c>
      <c r="C471" s="105">
        <f t="shared" si="80"/>
        <v>0</v>
      </c>
      <c r="D471" s="106"/>
      <c r="E471" s="106"/>
      <c r="F471" s="146">
        <f t="shared" si="81"/>
        <v>0</v>
      </c>
      <c r="G471" s="148"/>
      <c r="H471" s="148"/>
      <c r="I471" s="147"/>
      <c r="J471" s="144">
        <f t="shared" si="82"/>
        <v>0</v>
      </c>
      <c r="K471" s="148"/>
      <c r="L471" s="148"/>
      <c r="M471" s="150"/>
      <c r="N471" s="146">
        <f t="shared" si="83"/>
        <v>0</v>
      </c>
      <c r="O471" s="148"/>
      <c r="P471" s="150"/>
      <c r="Q471" s="148"/>
      <c r="R471" s="146">
        <f t="shared" si="84"/>
        <v>0</v>
      </c>
      <c r="S471" s="150"/>
      <c r="T471" s="148"/>
      <c r="U471" s="148"/>
      <c r="V471" s="146">
        <f t="shared" si="85"/>
        <v>0</v>
      </c>
      <c r="W471" s="148"/>
      <c r="X471" s="148"/>
      <c r="Y471" s="150"/>
      <c r="Z471" s="146">
        <f t="shared" si="86"/>
        <v>0</v>
      </c>
      <c r="AA471" s="148"/>
      <c r="AB471" s="150"/>
      <c r="AC471" s="148"/>
      <c r="AD471" s="146">
        <f t="shared" si="87"/>
        <v>0</v>
      </c>
      <c r="AE471" s="148"/>
      <c r="AF471" s="148"/>
      <c r="AG471" s="150"/>
      <c r="AH471" s="150"/>
      <c r="AI471" s="148"/>
      <c r="AJ471" s="148"/>
      <c r="AK471" s="150"/>
      <c r="AL471" s="148"/>
      <c r="AM471" s="148"/>
      <c r="AN471" s="384"/>
      <c r="AO471" s="385"/>
      <c r="AP471" s="385"/>
      <c r="AQ471" s="385"/>
      <c r="AR471" s="385"/>
      <c r="AS471" s="385"/>
      <c r="AT471" s="386"/>
      <c r="AU471" s="384"/>
      <c r="AV471" s="385"/>
      <c r="AW471" s="385"/>
      <c r="AX471" s="385"/>
      <c r="AY471" s="385"/>
      <c r="AZ471" s="385"/>
      <c r="BA471" s="385"/>
      <c r="BB471" s="385"/>
      <c r="BC471" s="385"/>
      <c r="BD471" s="385"/>
      <c r="BE471" s="385"/>
      <c r="BF471" s="386"/>
    </row>
    <row r="472" spans="1:58" x14ac:dyDescent="0.25">
      <c r="A472" s="100">
        <f>'Input Volunteers'!A471</f>
        <v>0</v>
      </c>
      <c r="B472" s="104">
        <f t="shared" si="79"/>
        <v>0</v>
      </c>
      <c r="C472" s="105">
        <f t="shared" si="80"/>
        <v>0</v>
      </c>
      <c r="D472" s="106"/>
      <c r="E472" s="106"/>
      <c r="F472" s="146">
        <f t="shared" si="81"/>
        <v>0</v>
      </c>
      <c r="G472" s="148"/>
      <c r="H472" s="148"/>
      <c r="I472" s="147"/>
      <c r="J472" s="144">
        <f t="shared" si="82"/>
        <v>0</v>
      </c>
      <c r="K472" s="148"/>
      <c r="L472" s="148"/>
      <c r="M472" s="150"/>
      <c r="N472" s="146">
        <f t="shared" si="83"/>
        <v>0</v>
      </c>
      <c r="O472" s="148"/>
      <c r="P472" s="150"/>
      <c r="Q472" s="148"/>
      <c r="R472" s="146">
        <f t="shared" si="84"/>
        <v>0</v>
      </c>
      <c r="S472" s="150"/>
      <c r="T472" s="148"/>
      <c r="U472" s="148"/>
      <c r="V472" s="146">
        <f t="shared" si="85"/>
        <v>0</v>
      </c>
      <c r="W472" s="148"/>
      <c r="X472" s="148"/>
      <c r="Y472" s="150"/>
      <c r="Z472" s="146">
        <f t="shared" si="86"/>
        <v>0</v>
      </c>
      <c r="AA472" s="148"/>
      <c r="AB472" s="150"/>
      <c r="AC472" s="148"/>
      <c r="AD472" s="146">
        <f t="shared" si="87"/>
        <v>0</v>
      </c>
      <c r="AE472" s="148"/>
      <c r="AF472" s="148"/>
      <c r="AG472" s="150"/>
      <c r="AH472" s="150"/>
      <c r="AI472" s="148"/>
      <c r="AJ472" s="148"/>
      <c r="AK472" s="150"/>
      <c r="AL472" s="148"/>
      <c r="AM472" s="148"/>
      <c r="AN472" s="384"/>
      <c r="AO472" s="385"/>
      <c r="AP472" s="385"/>
      <c r="AQ472" s="385"/>
      <c r="AR472" s="385"/>
      <c r="AS472" s="385"/>
      <c r="AT472" s="386"/>
      <c r="AU472" s="384"/>
      <c r="AV472" s="385"/>
      <c r="AW472" s="385"/>
      <c r="AX472" s="385"/>
      <c r="AY472" s="385"/>
      <c r="AZ472" s="385"/>
      <c r="BA472" s="385"/>
      <c r="BB472" s="385"/>
      <c r="BC472" s="385"/>
      <c r="BD472" s="385"/>
      <c r="BE472" s="385"/>
      <c r="BF472" s="386"/>
    </row>
    <row r="473" spans="1:58" x14ac:dyDescent="0.25">
      <c r="A473" s="100">
        <f>'Input Volunteers'!A472</f>
        <v>0</v>
      </c>
      <c r="B473" s="104">
        <f t="shared" si="79"/>
        <v>0</v>
      </c>
      <c r="C473" s="105">
        <f t="shared" si="80"/>
        <v>0</v>
      </c>
      <c r="D473" s="106"/>
      <c r="E473" s="106"/>
      <c r="F473" s="146">
        <f t="shared" si="81"/>
        <v>0</v>
      </c>
      <c r="G473" s="148"/>
      <c r="H473" s="148"/>
      <c r="I473" s="147"/>
      <c r="J473" s="144">
        <f t="shared" si="82"/>
        <v>0</v>
      </c>
      <c r="K473" s="148"/>
      <c r="L473" s="148"/>
      <c r="M473" s="150"/>
      <c r="N473" s="146">
        <f t="shared" si="83"/>
        <v>0</v>
      </c>
      <c r="O473" s="148"/>
      <c r="P473" s="150"/>
      <c r="Q473" s="148"/>
      <c r="R473" s="146">
        <f t="shared" si="84"/>
        <v>0</v>
      </c>
      <c r="S473" s="150"/>
      <c r="T473" s="148"/>
      <c r="U473" s="148"/>
      <c r="V473" s="146">
        <f t="shared" si="85"/>
        <v>0</v>
      </c>
      <c r="W473" s="148"/>
      <c r="X473" s="148"/>
      <c r="Y473" s="150"/>
      <c r="Z473" s="146">
        <f t="shared" si="86"/>
        <v>0</v>
      </c>
      <c r="AA473" s="148"/>
      <c r="AB473" s="150"/>
      <c r="AC473" s="148"/>
      <c r="AD473" s="146">
        <f t="shared" si="87"/>
        <v>0</v>
      </c>
      <c r="AE473" s="148"/>
      <c r="AF473" s="148"/>
      <c r="AG473" s="150"/>
      <c r="AH473" s="150"/>
      <c r="AI473" s="148"/>
      <c r="AJ473" s="148"/>
      <c r="AK473" s="150"/>
      <c r="AL473" s="148"/>
      <c r="AM473" s="148"/>
      <c r="AN473" s="384"/>
      <c r="AO473" s="385"/>
      <c r="AP473" s="385"/>
      <c r="AQ473" s="385"/>
      <c r="AR473" s="385"/>
      <c r="AS473" s="385"/>
      <c r="AT473" s="386"/>
      <c r="AU473" s="384"/>
      <c r="AV473" s="385"/>
      <c r="AW473" s="385"/>
      <c r="AX473" s="385"/>
      <c r="AY473" s="385"/>
      <c r="AZ473" s="385"/>
      <c r="BA473" s="385"/>
      <c r="BB473" s="385"/>
      <c r="BC473" s="385"/>
      <c r="BD473" s="385"/>
      <c r="BE473" s="385"/>
      <c r="BF473" s="386"/>
    </row>
    <row r="474" spans="1:58" x14ac:dyDescent="0.25">
      <c r="A474" s="100">
        <f>'Input Volunteers'!A473</f>
        <v>0</v>
      </c>
      <c r="B474" s="104">
        <f t="shared" si="79"/>
        <v>0</v>
      </c>
      <c r="C474" s="105">
        <f t="shared" si="80"/>
        <v>0</v>
      </c>
      <c r="D474" s="106"/>
      <c r="E474" s="106"/>
      <c r="F474" s="146">
        <f t="shared" si="81"/>
        <v>0</v>
      </c>
      <c r="G474" s="148"/>
      <c r="H474" s="148"/>
      <c r="I474" s="147"/>
      <c r="J474" s="144">
        <f t="shared" si="82"/>
        <v>0</v>
      </c>
      <c r="K474" s="148"/>
      <c r="L474" s="148"/>
      <c r="M474" s="150"/>
      <c r="N474" s="146">
        <f t="shared" si="83"/>
        <v>0</v>
      </c>
      <c r="O474" s="148"/>
      <c r="P474" s="150"/>
      <c r="Q474" s="148"/>
      <c r="R474" s="146">
        <f t="shared" si="84"/>
        <v>0</v>
      </c>
      <c r="S474" s="150"/>
      <c r="T474" s="148"/>
      <c r="U474" s="148"/>
      <c r="V474" s="146">
        <f t="shared" si="85"/>
        <v>0</v>
      </c>
      <c r="W474" s="148"/>
      <c r="X474" s="148"/>
      <c r="Y474" s="150"/>
      <c r="Z474" s="146">
        <f t="shared" si="86"/>
        <v>0</v>
      </c>
      <c r="AA474" s="148"/>
      <c r="AB474" s="150"/>
      <c r="AC474" s="148"/>
      <c r="AD474" s="146">
        <f t="shared" si="87"/>
        <v>0</v>
      </c>
      <c r="AE474" s="148"/>
      <c r="AF474" s="148"/>
      <c r="AG474" s="150"/>
      <c r="AH474" s="150"/>
      <c r="AI474" s="148"/>
      <c r="AJ474" s="148"/>
      <c r="AK474" s="150"/>
      <c r="AL474" s="148"/>
      <c r="AM474" s="148"/>
      <c r="AN474" s="384"/>
      <c r="AO474" s="385"/>
      <c r="AP474" s="385"/>
      <c r="AQ474" s="385"/>
      <c r="AR474" s="385"/>
      <c r="AS474" s="385"/>
      <c r="AT474" s="386"/>
      <c r="AU474" s="384"/>
      <c r="AV474" s="385"/>
      <c r="AW474" s="385"/>
      <c r="AX474" s="385"/>
      <c r="AY474" s="385"/>
      <c r="AZ474" s="385"/>
      <c r="BA474" s="385"/>
      <c r="BB474" s="385"/>
      <c r="BC474" s="385"/>
      <c r="BD474" s="385"/>
      <c r="BE474" s="385"/>
      <c r="BF474" s="386"/>
    </row>
    <row r="475" spans="1:58" x14ac:dyDescent="0.25">
      <c r="A475" s="100">
        <f>'Input Volunteers'!A474</f>
        <v>0</v>
      </c>
      <c r="B475" s="104">
        <f t="shared" si="79"/>
        <v>0</v>
      </c>
      <c r="C475" s="105">
        <f t="shared" si="80"/>
        <v>0</v>
      </c>
      <c r="D475" s="106"/>
      <c r="E475" s="106"/>
      <c r="F475" s="146">
        <f t="shared" si="81"/>
        <v>0</v>
      </c>
      <c r="G475" s="148"/>
      <c r="H475" s="148"/>
      <c r="I475" s="147"/>
      <c r="J475" s="144">
        <f t="shared" si="82"/>
        <v>0</v>
      </c>
      <c r="K475" s="148"/>
      <c r="L475" s="148"/>
      <c r="M475" s="150"/>
      <c r="N475" s="146">
        <f t="shared" si="83"/>
        <v>0</v>
      </c>
      <c r="O475" s="148"/>
      <c r="P475" s="150"/>
      <c r="Q475" s="148"/>
      <c r="R475" s="146">
        <f t="shared" si="84"/>
        <v>0</v>
      </c>
      <c r="S475" s="150"/>
      <c r="T475" s="148"/>
      <c r="U475" s="148"/>
      <c r="V475" s="146">
        <f t="shared" si="85"/>
        <v>0</v>
      </c>
      <c r="W475" s="148"/>
      <c r="X475" s="148"/>
      <c r="Y475" s="150"/>
      <c r="Z475" s="146">
        <f t="shared" si="86"/>
        <v>0</v>
      </c>
      <c r="AA475" s="148"/>
      <c r="AB475" s="150"/>
      <c r="AC475" s="148"/>
      <c r="AD475" s="146">
        <f t="shared" si="87"/>
        <v>0</v>
      </c>
      <c r="AE475" s="148"/>
      <c r="AF475" s="148"/>
      <c r="AG475" s="150"/>
      <c r="AH475" s="150"/>
      <c r="AI475" s="148"/>
      <c r="AJ475" s="148"/>
      <c r="AK475" s="150"/>
      <c r="AL475" s="148"/>
      <c r="AM475" s="148"/>
      <c r="AN475" s="384"/>
      <c r="AO475" s="385"/>
      <c r="AP475" s="385"/>
      <c r="AQ475" s="385"/>
      <c r="AR475" s="385"/>
      <c r="AS475" s="385"/>
      <c r="AT475" s="386"/>
      <c r="AU475" s="384"/>
      <c r="AV475" s="385"/>
      <c r="AW475" s="385"/>
      <c r="AX475" s="385"/>
      <c r="AY475" s="385"/>
      <c r="AZ475" s="385"/>
      <c r="BA475" s="385"/>
      <c r="BB475" s="385"/>
      <c r="BC475" s="385"/>
      <c r="BD475" s="385"/>
      <c r="BE475" s="385"/>
      <c r="BF475" s="386"/>
    </row>
    <row r="476" spans="1:58" x14ac:dyDescent="0.25">
      <c r="A476" s="100">
        <f>'Input Volunteers'!A475</f>
        <v>0</v>
      </c>
      <c r="B476" s="104">
        <f t="shared" si="79"/>
        <v>0</v>
      </c>
      <c r="C476" s="105">
        <f t="shared" si="80"/>
        <v>0</v>
      </c>
      <c r="D476" s="106"/>
      <c r="E476" s="106"/>
      <c r="F476" s="146">
        <f t="shared" si="81"/>
        <v>0</v>
      </c>
      <c r="G476" s="148"/>
      <c r="H476" s="148"/>
      <c r="I476" s="147"/>
      <c r="J476" s="144">
        <f t="shared" si="82"/>
        <v>0</v>
      </c>
      <c r="K476" s="148"/>
      <c r="L476" s="148"/>
      <c r="M476" s="150"/>
      <c r="N476" s="146">
        <f t="shared" si="83"/>
        <v>0</v>
      </c>
      <c r="O476" s="148"/>
      <c r="P476" s="150"/>
      <c r="Q476" s="148"/>
      <c r="R476" s="146">
        <f t="shared" si="84"/>
        <v>0</v>
      </c>
      <c r="S476" s="150"/>
      <c r="T476" s="148"/>
      <c r="U476" s="148"/>
      <c r="V476" s="146">
        <f t="shared" si="85"/>
        <v>0</v>
      </c>
      <c r="W476" s="148"/>
      <c r="X476" s="148"/>
      <c r="Y476" s="150"/>
      <c r="Z476" s="146">
        <f t="shared" si="86"/>
        <v>0</v>
      </c>
      <c r="AA476" s="148"/>
      <c r="AB476" s="150"/>
      <c r="AC476" s="148"/>
      <c r="AD476" s="146">
        <f t="shared" si="87"/>
        <v>0</v>
      </c>
      <c r="AE476" s="148"/>
      <c r="AF476" s="148"/>
      <c r="AG476" s="150"/>
      <c r="AH476" s="150"/>
      <c r="AI476" s="148"/>
      <c r="AJ476" s="148"/>
      <c r="AK476" s="150"/>
      <c r="AL476" s="148"/>
      <c r="AM476" s="148"/>
      <c r="AN476" s="384"/>
      <c r="AO476" s="385"/>
      <c r="AP476" s="385"/>
      <c r="AQ476" s="385"/>
      <c r="AR476" s="385"/>
      <c r="AS476" s="385"/>
      <c r="AT476" s="386"/>
      <c r="AU476" s="384"/>
      <c r="AV476" s="385"/>
      <c r="AW476" s="385"/>
      <c r="AX476" s="385"/>
      <c r="AY476" s="385"/>
      <c r="AZ476" s="385"/>
      <c r="BA476" s="385"/>
      <c r="BB476" s="385"/>
      <c r="BC476" s="385"/>
      <c r="BD476" s="385"/>
      <c r="BE476" s="385"/>
      <c r="BF476" s="386"/>
    </row>
    <row r="477" spans="1:58" x14ac:dyDescent="0.25">
      <c r="A477" s="28">
        <f>'Input Volunteers'!A476</f>
        <v>0</v>
      </c>
      <c r="B477" s="104">
        <f t="shared" si="79"/>
        <v>0</v>
      </c>
      <c r="C477" s="105">
        <f t="shared" si="80"/>
        <v>0</v>
      </c>
      <c r="D477" s="106"/>
      <c r="E477" s="106"/>
      <c r="F477" s="146">
        <f t="shared" si="81"/>
        <v>0</v>
      </c>
      <c r="G477" s="148"/>
      <c r="H477" s="148"/>
      <c r="I477" s="147"/>
      <c r="J477" s="144">
        <f t="shared" si="82"/>
        <v>0</v>
      </c>
      <c r="K477" s="148"/>
      <c r="L477" s="148"/>
      <c r="M477" s="150"/>
      <c r="N477" s="146">
        <f t="shared" si="83"/>
        <v>0</v>
      </c>
      <c r="O477" s="148"/>
      <c r="P477" s="150"/>
      <c r="Q477" s="148"/>
      <c r="R477" s="146">
        <f t="shared" si="84"/>
        <v>0</v>
      </c>
      <c r="S477" s="150"/>
      <c r="T477" s="148"/>
      <c r="U477" s="148"/>
      <c r="V477" s="146">
        <f t="shared" si="85"/>
        <v>0</v>
      </c>
      <c r="W477" s="148"/>
      <c r="X477" s="148"/>
      <c r="Y477" s="150"/>
      <c r="Z477" s="146">
        <f t="shared" si="86"/>
        <v>0</v>
      </c>
      <c r="AA477" s="148"/>
      <c r="AB477" s="150"/>
      <c r="AC477" s="148"/>
      <c r="AD477" s="146">
        <f t="shared" si="87"/>
        <v>0</v>
      </c>
      <c r="AE477" s="148"/>
      <c r="AF477" s="148"/>
      <c r="AG477" s="150"/>
      <c r="AH477" s="150"/>
      <c r="AI477" s="148"/>
      <c r="AJ477" s="148"/>
      <c r="AK477" s="150"/>
      <c r="AL477" s="148"/>
      <c r="AM477" s="148"/>
      <c r="AN477" s="384"/>
      <c r="AO477" s="385"/>
      <c r="AP477" s="385"/>
      <c r="AQ477" s="385"/>
      <c r="AR477" s="385"/>
      <c r="AS477" s="385"/>
      <c r="AT477" s="386"/>
      <c r="AU477" s="384"/>
      <c r="AV477" s="385"/>
      <c r="AW477" s="385"/>
      <c r="AX477" s="385"/>
      <c r="AY477" s="385"/>
      <c r="AZ477" s="385"/>
      <c r="BA477" s="385"/>
      <c r="BB477" s="385"/>
      <c r="BC477" s="385"/>
      <c r="BD477" s="385"/>
      <c r="BE477" s="385"/>
      <c r="BF477" s="386"/>
    </row>
    <row r="478" spans="1:58" x14ac:dyDescent="0.25">
      <c r="A478" s="28">
        <f>'Input Volunteers'!A477</f>
        <v>0</v>
      </c>
      <c r="B478" s="104"/>
      <c r="C478" s="105"/>
      <c r="D478" s="106"/>
      <c r="E478" s="106"/>
      <c r="F478" s="146"/>
      <c r="G478" s="148"/>
      <c r="H478" s="148"/>
      <c r="I478" s="148"/>
      <c r="J478" s="144">
        <f t="shared" si="82"/>
        <v>0</v>
      </c>
      <c r="K478" s="148"/>
      <c r="L478" s="148"/>
      <c r="M478" s="150"/>
      <c r="N478" s="146">
        <f t="shared" si="83"/>
        <v>0</v>
      </c>
      <c r="O478" s="148"/>
      <c r="P478" s="150"/>
      <c r="Q478" s="148"/>
      <c r="R478" s="146">
        <f t="shared" si="84"/>
        <v>0</v>
      </c>
      <c r="S478" s="150"/>
      <c r="T478" s="148"/>
      <c r="U478" s="148"/>
      <c r="V478" s="146">
        <f t="shared" si="85"/>
        <v>0</v>
      </c>
      <c r="W478" s="148"/>
      <c r="X478" s="148"/>
      <c r="Y478" s="150"/>
      <c r="Z478" s="146">
        <f t="shared" si="86"/>
        <v>0</v>
      </c>
      <c r="AA478" s="148"/>
      <c r="AB478" s="150">
        <f>AC478+AD478+AE478+AF478</f>
        <v>0</v>
      </c>
      <c r="AC478" s="148"/>
      <c r="AD478" s="146">
        <f t="shared" si="87"/>
        <v>0</v>
      </c>
      <c r="AE478" s="148"/>
      <c r="AF478" s="148"/>
      <c r="AG478" s="150"/>
      <c r="AH478" s="150"/>
      <c r="AI478" s="148"/>
      <c r="AJ478" s="148"/>
      <c r="AK478" s="150"/>
      <c r="AL478" s="148"/>
      <c r="AM478" s="148"/>
      <c r="AN478" s="387"/>
      <c r="AO478" s="388"/>
      <c r="AP478" s="388"/>
      <c r="AQ478" s="388"/>
      <c r="AR478" s="388"/>
      <c r="AS478" s="388"/>
      <c r="AT478" s="389"/>
      <c r="AU478" s="387"/>
      <c r="AV478" s="388"/>
      <c r="AW478" s="388"/>
      <c r="AX478" s="388"/>
      <c r="AY478" s="388"/>
      <c r="AZ478" s="388"/>
      <c r="BA478" s="388"/>
      <c r="BB478" s="388"/>
      <c r="BC478" s="388"/>
      <c r="BD478" s="388"/>
      <c r="BE478" s="388"/>
      <c r="BF478" s="389"/>
    </row>
    <row r="483" spans="15:15" x14ac:dyDescent="0.25">
      <c r="O483" s="77"/>
    </row>
    <row r="484" spans="15:15" x14ac:dyDescent="0.25">
      <c r="O484" s="20"/>
    </row>
    <row r="485" spans="15:15" x14ac:dyDescent="0.25">
      <c r="O485" s="20"/>
    </row>
    <row r="486" spans="15:15" x14ac:dyDescent="0.25">
      <c r="O486" s="20"/>
    </row>
    <row r="487" spans="15:15" x14ac:dyDescent="0.25">
      <c r="O487" s="20"/>
    </row>
    <row r="488" spans="15:15" x14ac:dyDescent="0.25">
      <c r="O488" s="20"/>
    </row>
    <row r="489" spans="15:15" x14ac:dyDescent="0.25">
      <c r="O489" s="29"/>
    </row>
    <row r="490" spans="15:15" x14ac:dyDescent="0.25">
      <c r="O490" s="20"/>
    </row>
    <row r="491" spans="15:15" x14ac:dyDescent="0.25">
      <c r="O491" s="29"/>
    </row>
    <row r="492" spans="15:15" x14ac:dyDescent="0.25">
      <c r="O492" s="29"/>
    </row>
    <row r="493" spans="15:15" x14ac:dyDescent="0.25">
      <c r="O493" s="20"/>
    </row>
    <row r="494" spans="15:15" x14ac:dyDescent="0.25">
      <c r="O494" s="20"/>
    </row>
    <row r="495" spans="15:15" x14ac:dyDescent="0.25">
      <c r="O495" s="20"/>
    </row>
    <row r="496" spans="15:15" x14ac:dyDescent="0.25">
      <c r="O496" s="20"/>
    </row>
    <row r="497" spans="15:15" x14ac:dyDescent="0.25">
      <c r="O497" s="20"/>
    </row>
    <row r="498" spans="15:15" x14ac:dyDescent="0.25">
      <c r="O498" s="20"/>
    </row>
    <row r="499" spans="15:15" x14ac:dyDescent="0.25">
      <c r="O499" s="20"/>
    </row>
    <row r="500" spans="15:15" x14ac:dyDescent="0.25">
      <c r="O500" s="20"/>
    </row>
    <row r="501" spans="15:15" x14ac:dyDescent="0.25">
      <c r="O501" s="20"/>
    </row>
    <row r="502" spans="15:15" x14ac:dyDescent="0.25">
      <c r="O502" s="20"/>
    </row>
    <row r="503" spans="15:15" x14ac:dyDescent="0.25">
      <c r="O503" s="20"/>
    </row>
    <row r="504" spans="15:15" x14ac:dyDescent="0.25">
      <c r="O504" s="20"/>
    </row>
    <row r="505" spans="15:15" x14ac:dyDescent="0.25">
      <c r="O505" s="20"/>
    </row>
    <row r="506" spans="15:15" x14ac:dyDescent="0.25">
      <c r="O506" s="20"/>
    </row>
    <row r="507" spans="15:15" x14ac:dyDescent="0.25">
      <c r="O507" s="20"/>
    </row>
    <row r="508" spans="15:15" x14ac:dyDescent="0.25">
      <c r="O508" s="20"/>
    </row>
    <row r="509" spans="15:15" x14ac:dyDescent="0.25">
      <c r="O509" s="20"/>
    </row>
    <row r="510" spans="15:15" x14ac:dyDescent="0.25">
      <c r="O510" s="20"/>
    </row>
    <row r="511" spans="15:15" x14ac:dyDescent="0.25">
      <c r="O511" s="20"/>
    </row>
    <row r="512" spans="15:15" x14ac:dyDescent="0.25">
      <c r="O512" s="20"/>
    </row>
    <row r="513" spans="15:15" x14ac:dyDescent="0.25">
      <c r="O513" s="20"/>
    </row>
    <row r="514" spans="15:15" x14ac:dyDescent="0.25">
      <c r="O514" s="20"/>
    </row>
    <row r="515" spans="15:15" x14ac:dyDescent="0.25">
      <c r="O515" s="20"/>
    </row>
    <row r="516" spans="15:15" x14ac:dyDescent="0.25">
      <c r="O516" s="20"/>
    </row>
    <row r="517" spans="15:15" x14ac:dyDescent="0.25">
      <c r="O517" s="20"/>
    </row>
    <row r="518" spans="15:15" x14ac:dyDescent="0.25">
      <c r="O518" s="20"/>
    </row>
    <row r="519" spans="15:15" x14ac:dyDescent="0.25">
      <c r="O519" s="20"/>
    </row>
    <row r="520" spans="15:15" x14ac:dyDescent="0.25">
      <c r="O520" s="20"/>
    </row>
    <row r="521" spans="15:15" x14ac:dyDescent="0.25">
      <c r="O521" s="20"/>
    </row>
    <row r="522" spans="15:15" x14ac:dyDescent="0.25">
      <c r="O522" s="20"/>
    </row>
    <row r="523" spans="15:15" x14ac:dyDescent="0.25">
      <c r="O523" s="20"/>
    </row>
    <row r="524" spans="15:15" x14ac:dyDescent="0.25">
      <c r="O524" s="20"/>
    </row>
    <row r="525" spans="15:15" x14ac:dyDescent="0.25">
      <c r="O525" s="20"/>
    </row>
    <row r="526" spans="15:15" x14ac:dyDescent="0.25">
      <c r="O526" s="20"/>
    </row>
    <row r="527" spans="15:15" x14ac:dyDescent="0.25">
      <c r="O527" s="20"/>
    </row>
    <row r="528" spans="15:15" x14ac:dyDescent="0.25">
      <c r="O528" s="20"/>
    </row>
    <row r="529" spans="15:15" x14ac:dyDescent="0.25">
      <c r="O529" s="20"/>
    </row>
    <row r="530" spans="15:15" x14ac:dyDescent="0.25">
      <c r="O530" s="20"/>
    </row>
    <row r="531" spans="15:15" x14ac:dyDescent="0.25">
      <c r="O531" s="20"/>
    </row>
    <row r="532" spans="15:15" x14ac:dyDescent="0.25">
      <c r="O532" s="20"/>
    </row>
    <row r="533" spans="15:15" x14ac:dyDescent="0.25">
      <c r="O533" s="20"/>
    </row>
    <row r="534" spans="15:15" x14ac:dyDescent="0.25">
      <c r="O534" s="20"/>
    </row>
    <row r="535" spans="15:15" x14ac:dyDescent="0.25">
      <c r="O535" s="20"/>
    </row>
    <row r="536" spans="15:15" x14ac:dyDescent="0.25">
      <c r="O536" s="28"/>
    </row>
    <row r="537" spans="15:15" x14ac:dyDescent="0.25">
      <c r="O537" s="28"/>
    </row>
    <row r="538" spans="15:15" x14ac:dyDescent="0.25">
      <c r="O538" s="28"/>
    </row>
    <row r="539" spans="15:15" x14ac:dyDescent="0.25">
      <c r="O539" s="28"/>
    </row>
    <row r="540" spans="15:15" x14ac:dyDescent="0.25">
      <c r="O540" s="28"/>
    </row>
    <row r="541" spans="15:15" x14ac:dyDescent="0.25">
      <c r="O541" s="28"/>
    </row>
    <row r="542" spans="15:15" x14ac:dyDescent="0.25">
      <c r="O542" s="28"/>
    </row>
    <row r="543" spans="15:15" x14ac:dyDescent="0.25">
      <c r="O543" s="28"/>
    </row>
    <row r="544" spans="15:15" x14ac:dyDescent="0.25">
      <c r="O544" s="28"/>
    </row>
    <row r="545" spans="15:15" x14ac:dyDescent="0.25">
      <c r="O545" s="28"/>
    </row>
    <row r="546" spans="15:15" x14ac:dyDescent="0.25">
      <c r="O546" s="28"/>
    </row>
    <row r="547" spans="15:15" x14ac:dyDescent="0.25">
      <c r="O547" s="28"/>
    </row>
    <row r="548" spans="15:15" x14ac:dyDescent="0.25">
      <c r="O548" s="28"/>
    </row>
    <row r="549" spans="15:15" x14ac:dyDescent="0.25">
      <c r="O549" s="28"/>
    </row>
    <row r="550" spans="15:15" x14ac:dyDescent="0.25">
      <c r="O550" s="28"/>
    </row>
    <row r="551" spans="15:15" x14ac:dyDescent="0.25">
      <c r="O551" s="28"/>
    </row>
    <row r="552" spans="15:15" x14ac:dyDescent="0.25">
      <c r="O552" s="28"/>
    </row>
    <row r="553" spans="15:15" x14ac:dyDescent="0.25">
      <c r="O553" s="28"/>
    </row>
    <row r="554" spans="15:15" x14ac:dyDescent="0.25">
      <c r="O554" s="28"/>
    </row>
    <row r="555" spans="15:15" x14ac:dyDescent="0.25">
      <c r="O555" s="28"/>
    </row>
    <row r="556" spans="15:15" x14ac:dyDescent="0.25">
      <c r="O556" s="28"/>
    </row>
    <row r="557" spans="15:15" x14ac:dyDescent="0.25">
      <c r="O557" s="28"/>
    </row>
    <row r="558" spans="15:15" x14ac:dyDescent="0.25">
      <c r="O558" s="28"/>
    </row>
    <row r="559" spans="15:15" x14ac:dyDescent="0.25">
      <c r="O559" s="28"/>
    </row>
    <row r="560" spans="15:15" x14ac:dyDescent="0.25">
      <c r="O560" s="28"/>
    </row>
    <row r="561" spans="15:15" x14ac:dyDescent="0.25">
      <c r="O561" s="28"/>
    </row>
    <row r="562" spans="15:15" x14ac:dyDescent="0.25">
      <c r="O562" s="28"/>
    </row>
    <row r="563" spans="15:15" x14ac:dyDescent="0.25">
      <c r="O563" s="28"/>
    </row>
    <row r="564" spans="15:15" x14ac:dyDescent="0.25">
      <c r="O564" s="28"/>
    </row>
    <row r="565" spans="15:15" x14ac:dyDescent="0.25">
      <c r="O565" s="28"/>
    </row>
    <row r="566" spans="15:15" x14ac:dyDescent="0.25">
      <c r="O566" s="28"/>
    </row>
    <row r="567" spans="15:15" x14ac:dyDescent="0.25">
      <c r="O567" s="28"/>
    </row>
    <row r="568" spans="15:15" x14ac:dyDescent="0.25">
      <c r="O568" s="28"/>
    </row>
    <row r="569" spans="15:15" x14ac:dyDescent="0.25">
      <c r="O569" s="28"/>
    </row>
    <row r="570" spans="15:15" x14ac:dyDescent="0.25">
      <c r="O570" s="28"/>
    </row>
    <row r="571" spans="15:15" x14ac:dyDescent="0.25">
      <c r="O571" s="28"/>
    </row>
    <row r="572" spans="15:15" x14ac:dyDescent="0.25">
      <c r="O572" s="28"/>
    </row>
    <row r="573" spans="15:15" x14ac:dyDescent="0.25">
      <c r="O573" s="28"/>
    </row>
    <row r="574" spans="15:15" x14ac:dyDescent="0.25">
      <c r="O574" s="28"/>
    </row>
    <row r="575" spans="15:15" x14ac:dyDescent="0.25">
      <c r="O575" s="28"/>
    </row>
    <row r="576" spans="15:15" x14ac:dyDescent="0.25">
      <c r="O576" s="28"/>
    </row>
    <row r="577" spans="15:15" x14ac:dyDescent="0.25">
      <c r="O577" s="28"/>
    </row>
    <row r="578" spans="15:15" x14ac:dyDescent="0.25">
      <c r="O578" s="28"/>
    </row>
    <row r="579" spans="15:15" x14ac:dyDescent="0.25">
      <c r="O579" s="28"/>
    </row>
    <row r="580" spans="15:15" x14ac:dyDescent="0.25">
      <c r="O580" s="28"/>
    </row>
    <row r="581" spans="15:15" x14ac:dyDescent="0.25">
      <c r="O581" s="28"/>
    </row>
    <row r="582" spans="15:15" x14ac:dyDescent="0.25">
      <c r="O582" s="28"/>
    </row>
    <row r="583" spans="15:15" x14ac:dyDescent="0.25">
      <c r="O583" s="28"/>
    </row>
    <row r="584" spans="15:15" x14ac:dyDescent="0.25">
      <c r="O584" s="28"/>
    </row>
    <row r="585" spans="15:15" x14ac:dyDescent="0.25">
      <c r="O585" s="28"/>
    </row>
    <row r="586" spans="15:15" x14ac:dyDescent="0.25">
      <c r="O586" s="28"/>
    </row>
    <row r="587" spans="15:15" x14ac:dyDescent="0.25">
      <c r="O587" s="28"/>
    </row>
    <row r="588" spans="15:15" x14ac:dyDescent="0.25">
      <c r="O588" s="28"/>
    </row>
    <row r="589" spans="15:15" x14ac:dyDescent="0.25">
      <c r="O589" s="28"/>
    </row>
    <row r="590" spans="15:15" x14ac:dyDescent="0.25">
      <c r="O590" s="28"/>
    </row>
    <row r="591" spans="15:15" x14ac:dyDescent="0.25">
      <c r="O591" s="28"/>
    </row>
    <row r="592" spans="15:15" x14ac:dyDescent="0.25">
      <c r="O592" s="28"/>
    </row>
    <row r="593" spans="15:15" x14ac:dyDescent="0.25">
      <c r="O593" s="28"/>
    </row>
    <row r="594" spans="15:15" x14ac:dyDescent="0.25">
      <c r="O594" s="28"/>
    </row>
    <row r="595" spans="15:15" x14ac:dyDescent="0.25">
      <c r="O595" s="28"/>
    </row>
    <row r="596" spans="15:15" x14ac:dyDescent="0.25">
      <c r="O596" s="28"/>
    </row>
    <row r="597" spans="15:15" x14ac:dyDescent="0.25">
      <c r="O597" s="28"/>
    </row>
    <row r="598" spans="15:15" x14ac:dyDescent="0.25">
      <c r="O598" s="28"/>
    </row>
    <row r="599" spans="15:15" x14ac:dyDescent="0.25">
      <c r="O599" s="28"/>
    </row>
    <row r="600" spans="15:15" x14ac:dyDescent="0.25">
      <c r="O600" s="28"/>
    </row>
    <row r="601" spans="15:15" x14ac:dyDescent="0.25">
      <c r="O601" s="28"/>
    </row>
    <row r="602" spans="15:15" x14ac:dyDescent="0.25">
      <c r="O602" s="28"/>
    </row>
    <row r="603" spans="15:15" x14ac:dyDescent="0.25">
      <c r="O603" s="28"/>
    </row>
    <row r="604" spans="15:15" x14ac:dyDescent="0.25">
      <c r="O604" s="28"/>
    </row>
    <row r="605" spans="15:15" x14ac:dyDescent="0.25">
      <c r="O605" s="28"/>
    </row>
    <row r="606" spans="15:15" x14ac:dyDescent="0.25">
      <c r="O606" s="28"/>
    </row>
    <row r="607" spans="15:15" x14ac:dyDescent="0.25">
      <c r="O607" s="28"/>
    </row>
    <row r="608" spans="15:15" x14ac:dyDescent="0.25">
      <c r="O608" s="28"/>
    </row>
    <row r="609" spans="15:15" x14ac:dyDescent="0.25">
      <c r="O609" s="28"/>
    </row>
    <row r="610" spans="15:15" x14ac:dyDescent="0.25">
      <c r="O610" s="28"/>
    </row>
    <row r="611" spans="15:15" x14ac:dyDescent="0.25">
      <c r="O611" s="28"/>
    </row>
    <row r="612" spans="15:15" x14ac:dyDescent="0.25">
      <c r="O612" s="28"/>
    </row>
    <row r="613" spans="15:15" x14ac:dyDescent="0.25">
      <c r="O613" s="28"/>
    </row>
    <row r="614" spans="15:15" x14ac:dyDescent="0.25">
      <c r="O614" s="28"/>
    </row>
    <row r="615" spans="15:15" x14ac:dyDescent="0.25">
      <c r="O615" s="28"/>
    </row>
    <row r="616" spans="15:15" x14ac:dyDescent="0.25">
      <c r="O616" s="28"/>
    </row>
    <row r="617" spans="15:15" x14ac:dyDescent="0.25">
      <c r="O617" s="28"/>
    </row>
    <row r="618" spans="15:15" x14ac:dyDescent="0.25">
      <c r="O618" s="28"/>
    </row>
    <row r="619" spans="15:15" x14ac:dyDescent="0.25">
      <c r="O619" s="28"/>
    </row>
    <row r="620" spans="15:15" x14ac:dyDescent="0.25">
      <c r="O620" s="28"/>
    </row>
    <row r="621" spans="15:15" x14ac:dyDescent="0.25">
      <c r="O621" s="28"/>
    </row>
    <row r="622" spans="15:15" x14ac:dyDescent="0.25">
      <c r="O622" s="28"/>
    </row>
    <row r="623" spans="15:15" x14ac:dyDescent="0.25">
      <c r="O623" s="28"/>
    </row>
    <row r="624" spans="15:15" x14ac:dyDescent="0.25">
      <c r="O624" s="28"/>
    </row>
    <row r="625" spans="15:15" x14ac:dyDescent="0.25">
      <c r="O625" s="28"/>
    </row>
    <row r="626" spans="15:15" x14ac:dyDescent="0.25">
      <c r="O626" s="28"/>
    </row>
    <row r="627" spans="15:15" x14ac:dyDescent="0.25">
      <c r="O627" s="28"/>
    </row>
    <row r="628" spans="15:15" x14ac:dyDescent="0.25">
      <c r="O628" s="28"/>
    </row>
    <row r="629" spans="15:15" x14ac:dyDescent="0.25">
      <c r="O629" s="28"/>
    </row>
    <row r="630" spans="15:15" x14ac:dyDescent="0.25">
      <c r="O630" s="28"/>
    </row>
    <row r="631" spans="15:15" x14ac:dyDescent="0.25">
      <c r="O631" s="28"/>
    </row>
    <row r="632" spans="15:15" x14ac:dyDescent="0.25">
      <c r="O632" s="28"/>
    </row>
    <row r="633" spans="15:15" x14ac:dyDescent="0.25">
      <c r="O633" s="28"/>
    </row>
    <row r="634" spans="15:15" x14ac:dyDescent="0.25">
      <c r="O634" s="28"/>
    </row>
    <row r="635" spans="15:15" x14ac:dyDescent="0.25">
      <c r="O635" s="28"/>
    </row>
    <row r="636" spans="15:15" x14ac:dyDescent="0.25">
      <c r="O636" s="28"/>
    </row>
    <row r="637" spans="15:15" x14ac:dyDescent="0.25">
      <c r="O637" s="28"/>
    </row>
    <row r="638" spans="15:15" x14ac:dyDescent="0.25">
      <c r="O638" s="28"/>
    </row>
    <row r="639" spans="15:15" x14ac:dyDescent="0.25">
      <c r="O639" s="28"/>
    </row>
    <row r="640" spans="15:15" x14ac:dyDescent="0.25">
      <c r="O640" s="28"/>
    </row>
    <row r="641" spans="15:15" x14ac:dyDescent="0.25">
      <c r="O641" s="28"/>
    </row>
    <row r="642" spans="15:15" x14ac:dyDescent="0.25">
      <c r="O642" s="28"/>
    </row>
    <row r="643" spans="15:15" x14ac:dyDescent="0.25">
      <c r="O643" s="28"/>
    </row>
    <row r="644" spans="15:15" x14ac:dyDescent="0.25">
      <c r="O644" s="28"/>
    </row>
    <row r="645" spans="15:15" x14ac:dyDescent="0.25">
      <c r="O645" s="28"/>
    </row>
    <row r="646" spans="15:15" x14ac:dyDescent="0.25">
      <c r="O646" s="28"/>
    </row>
    <row r="647" spans="15:15" x14ac:dyDescent="0.25">
      <c r="O647" s="28"/>
    </row>
    <row r="648" spans="15:15" x14ac:dyDescent="0.25">
      <c r="O648" s="28"/>
    </row>
    <row r="649" spans="15:15" x14ac:dyDescent="0.25">
      <c r="O649" s="28"/>
    </row>
    <row r="650" spans="15:15" x14ac:dyDescent="0.25">
      <c r="O650" s="28"/>
    </row>
    <row r="651" spans="15:15" x14ac:dyDescent="0.25">
      <c r="O651" s="28"/>
    </row>
    <row r="652" spans="15:15" x14ac:dyDescent="0.25">
      <c r="O652" s="28"/>
    </row>
    <row r="653" spans="15:15" x14ac:dyDescent="0.25">
      <c r="O653" s="28"/>
    </row>
    <row r="654" spans="15:15" x14ac:dyDescent="0.25">
      <c r="O654" s="28"/>
    </row>
    <row r="655" spans="15:15" x14ac:dyDescent="0.25">
      <c r="O655" s="28"/>
    </row>
    <row r="656" spans="15:15" x14ac:dyDescent="0.25">
      <c r="O656" s="28"/>
    </row>
    <row r="657" spans="15:15" x14ac:dyDescent="0.25">
      <c r="O657" s="28"/>
    </row>
    <row r="658" spans="15:15" x14ac:dyDescent="0.25">
      <c r="O658" s="28"/>
    </row>
    <row r="659" spans="15:15" x14ac:dyDescent="0.25">
      <c r="O659" s="28"/>
    </row>
    <row r="660" spans="15:15" x14ac:dyDescent="0.25">
      <c r="O660" s="28"/>
    </row>
    <row r="661" spans="15:15" x14ac:dyDescent="0.25">
      <c r="O661" s="28"/>
    </row>
    <row r="662" spans="15:15" x14ac:dyDescent="0.25">
      <c r="O662" s="28"/>
    </row>
    <row r="663" spans="15:15" x14ac:dyDescent="0.25">
      <c r="O663" s="28"/>
    </row>
    <row r="664" spans="15:15" x14ac:dyDescent="0.25">
      <c r="O664" s="28"/>
    </row>
    <row r="665" spans="15:15" x14ac:dyDescent="0.25">
      <c r="O665" s="28"/>
    </row>
    <row r="666" spans="15:15" x14ac:dyDescent="0.25">
      <c r="O666" s="28"/>
    </row>
    <row r="667" spans="15:15" x14ac:dyDescent="0.25">
      <c r="O667" s="28"/>
    </row>
    <row r="668" spans="15:15" x14ac:dyDescent="0.25">
      <c r="O668" s="28"/>
    </row>
    <row r="669" spans="15:15" x14ac:dyDescent="0.25">
      <c r="O669" s="28"/>
    </row>
    <row r="670" spans="15:15" x14ac:dyDescent="0.25">
      <c r="O670" s="28"/>
    </row>
    <row r="671" spans="15:15" x14ac:dyDescent="0.25">
      <c r="O671" s="28"/>
    </row>
    <row r="672" spans="15:15" x14ac:dyDescent="0.25">
      <c r="O672" s="28"/>
    </row>
    <row r="673" spans="15:15" x14ac:dyDescent="0.25">
      <c r="O673" s="28"/>
    </row>
    <row r="674" spans="15:15" x14ac:dyDescent="0.25">
      <c r="O674" s="28"/>
    </row>
    <row r="675" spans="15:15" x14ac:dyDescent="0.25">
      <c r="O675" s="28"/>
    </row>
    <row r="676" spans="15:15" x14ac:dyDescent="0.25">
      <c r="O676" s="28"/>
    </row>
    <row r="677" spans="15:15" x14ac:dyDescent="0.25">
      <c r="O677" s="28"/>
    </row>
    <row r="678" spans="15:15" x14ac:dyDescent="0.25">
      <c r="O678" s="28"/>
    </row>
    <row r="679" spans="15:15" x14ac:dyDescent="0.25">
      <c r="O679" s="28"/>
    </row>
    <row r="680" spans="15:15" x14ac:dyDescent="0.25">
      <c r="O680" s="28"/>
    </row>
    <row r="681" spans="15:15" x14ac:dyDescent="0.25">
      <c r="O681" s="28"/>
    </row>
    <row r="682" spans="15:15" x14ac:dyDescent="0.25">
      <c r="O682" s="28"/>
    </row>
    <row r="683" spans="15:15" x14ac:dyDescent="0.25">
      <c r="O683" s="28"/>
    </row>
    <row r="684" spans="15:15" x14ac:dyDescent="0.25">
      <c r="O684" s="28"/>
    </row>
    <row r="685" spans="15:15" x14ac:dyDescent="0.25">
      <c r="O685" s="28"/>
    </row>
    <row r="686" spans="15:15" x14ac:dyDescent="0.25">
      <c r="O686" s="28"/>
    </row>
    <row r="687" spans="15:15" x14ac:dyDescent="0.25">
      <c r="O687" s="28"/>
    </row>
    <row r="688" spans="15:15" x14ac:dyDescent="0.25">
      <c r="O688" s="28"/>
    </row>
    <row r="689" spans="15:15" x14ac:dyDescent="0.25">
      <c r="O689" s="28"/>
    </row>
    <row r="690" spans="15:15" x14ac:dyDescent="0.25">
      <c r="O690" s="28"/>
    </row>
    <row r="691" spans="15:15" x14ac:dyDescent="0.25">
      <c r="O691" s="28"/>
    </row>
    <row r="692" spans="15:15" x14ac:dyDescent="0.25">
      <c r="O692" s="28"/>
    </row>
    <row r="693" spans="15:15" x14ac:dyDescent="0.25">
      <c r="O693" s="28"/>
    </row>
    <row r="694" spans="15:15" x14ac:dyDescent="0.25">
      <c r="O694" s="28"/>
    </row>
    <row r="695" spans="15:15" x14ac:dyDescent="0.25">
      <c r="O695" s="28"/>
    </row>
    <row r="696" spans="15:15" x14ac:dyDescent="0.25">
      <c r="O696" s="28"/>
    </row>
    <row r="697" spans="15:15" x14ac:dyDescent="0.25">
      <c r="O697" s="28"/>
    </row>
    <row r="698" spans="15:15" x14ac:dyDescent="0.25">
      <c r="O698" s="28"/>
    </row>
    <row r="699" spans="15:15" x14ac:dyDescent="0.25">
      <c r="O699" s="28"/>
    </row>
    <row r="700" spans="15:15" x14ac:dyDescent="0.25">
      <c r="O700" s="28"/>
    </row>
    <row r="701" spans="15:15" x14ac:dyDescent="0.25">
      <c r="O701" s="28"/>
    </row>
    <row r="702" spans="15:15" x14ac:dyDescent="0.25">
      <c r="O702" s="28"/>
    </row>
    <row r="703" spans="15:15" x14ac:dyDescent="0.25">
      <c r="O703" s="28"/>
    </row>
    <row r="704" spans="15:15" x14ac:dyDescent="0.25">
      <c r="O704" s="28"/>
    </row>
    <row r="705" spans="15:15" x14ac:dyDescent="0.25">
      <c r="O705" s="28"/>
    </row>
    <row r="706" spans="15:15" x14ac:dyDescent="0.25">
      <c r="O706" s="28"/>
    </row>
    <row r="707" spans="15:15" x14ac:dyDescent="0.25">
      <c r="O707" s="28"/>
    </row>
    <row r="708" spans="15:15" x14ac:dyDescent="0.25">
      <c r="O708" s="28"/>
    </row>
    <row r="709" spans="15:15" x14ac:dyDescent="0.25">
      <c r="O709" s="28"/>
    </row>
    <row r="710" spans="15:15" x14ac:dyDescent="0.25">
      <c r="O710" s="28"/>
    </row>
    <row r="711" spans="15:15" x14ac:dyDescent="0.25">
      <c r="O711" s="28"/>
    </row>
    <row r="712" spans="15:15" x14ac:dyDescent="0.25">
      <c r="O712" s="28"/>
    </row>
    <row r="713" spans="15:15" x14ac:dyDescent="0.25">
      <c r="O713" s="28"/>
    </row>
    <row r="714" spans="15:15" x14ac:dyDescent="0.25">
      <c r="O714" s="28"/>
    </row>
    <row r="715" spans="15:15" x14ac:dyDescent="0.25">
      <c r="O715" s="28"/>
    </row>
    <row r="716" spans="15:15" x14ac:dyDescent="0.25">
      <c r="O716" s="28"/>
    </row>
    <row r="717" spans="15:15" x14ac:dyDescent="0.25">
      <c r="O717" s="28"/>
    </row>
    <row r="718" spans="15:15" x14ac:dyDescent="0.25">
      <c r="O718" s="28"/>
    </row>
    <row r="719" spans="15:15" x14ac:dyDescent="0.25">
      <c r="O719" s="28"/>
    </row>
    <row r="720" spans="15:15" x14ac:dyDescent="0.25">
      <c r="O720" s="28"/>
    </row>
    <row r="721" spans="15:15" x14ac:dyDescent="0.25">
      <c r="O721" s="28"/>
    </row>
    <row r="722" spans="15:15" x14ac:dyDescent="0.25">
      <c r="O722" s="28"/>
    </row>
    <row r="723" spans="15:15" x14ac:dyDescent="0.25">
      <c r="O723" s="28"/>
    </row>
    <row r="724" spans="15:15" x14ac:dyDescent="0.25">
      <c r="O724" s="28"/>
    </row>
    <row r="725" spans="15:15" x14ac:dyDescent="0.25">
      <c r="O725" s="28"/>
    </row>
    <row r="726" spans="15:15" x14ac:dyDescent="0.25">
      <c r="O726" s="28"/>
    </row>
    <row r="727" spans="15:15" x14ac:dyDescent="0.25">
      <c r="O727" s="28"/>
    </row>
    <row r="728" spans="15:15" x14ac:dyDescent="0.25">
      <c r="O728" s="28"/>
    </row>
    <row r="729" spans="15:15" x14ac:dyDescent="0.25">
      <c r="O729" s="28"/>
    </row>
    <row r="730" spans="15:15" x14ac:dyDescent="0.25">
      <c r="O730" s="28"/>
    </row>
    <row r="731" spans="15:15" x14ac:dyDescent="0.25">
      <c r="O731" s="28"/>
    </row>
    <row r="732" spans="15:15" x14ac:dyDescent="0.25">
      <c r="O732" s="28"/>
    </row>
    <row r="733" spans="15:15" x14ac:dyDescent="0.25">
      <c r="O733" s="28"/>
    </row>
    <row r="734" spans="15:15" x14ac:dyDescent="0.25">
      <c r="O734" s="28"/>
    </row>
    <row r="735" spans="15:15" x14ac:dyDescent="0.25">
      <c r="O735" s="28"/>
    </row>
    <row r="736" spans="15:15" x14ac:dyDescent="0.25">
      <c r="O736" s="28"/>
    </row>
    <row r="737" spans="15:15" x14ac:dyDescent="0.25">
      <c r="O737" s="28"/>
    </row>
    <row r="738" spans="15:15" x14ac:dyDescent="0.25">
      <c r="O738" s="28"/>
    </row>
    <row r="739" spans="15:15" x14ac:dyDescent="0.25">
      <c r="O739" s="28"/>
    </row>
    <row r="740" spans="15:15" x14ac:dyDescent="0.25">
      <c r="O740" s="28"/>
    </row>
    <row r="741" spans="15:15" x14ac:dyDescent="0.25">
      <c r="O741" s="28"/>
    </row>
    <row r="742" spans="15:15" x14ac:dyDescent="0.25">
      <c r="O742" s="28"/>
    </row>
    <row r="743" spans="15:15" x14ac:dyDescent="0.25">
      <c r="O743" s="28"/>
    </row>
    <row r="744" spans="15:15" x14ac:dyDescent="0.25">
      <c r="O744" s="28"/>
    </row>
    <row r="745" spans="15:15" x14ac:dyDescent="0.25">
      <c r="O745" s="28"/>
    </row>
    <row r="746" spans="15:15" x14ac:dyDescent="0.25">
      <c r="O746" s="28"/>
    </row>
    <row r="747" spans="15:15" x14ac:dyDescent="0.25">
      <c r="O747" s="28"/>
    </row>
    <row r="748" spans="15:15" x14ac:dyDescent="0.25">
      <c r="O748" s="28"/>
    </row>
    <row r="749" spans="15:15" x14ac:dyDescent="0.25">
      <c r="O749" s="28"/>
    </row>
    <row r="750" spans="15:15" x14ac:dyDescent="0.25">
      <c r="O750" s="28"/>
    </row>
    <row r="751" spans="15:15" x14ac:dyDescent="0.25">
      <c r="O751" s="28"/>
    </row>
    <row r="752" spans="15:15" x14ac:dyDescent="0.25">
      <c r="O752" s="28"/>
    </row>
    <row r="753" spans="15:15" x14ac:dyDescent="0.25">
      <c r="O753" s="28"/>
    </row>
    <row r="754" spans="15:15" x14ac:dyDescent="0.25">
      <c r="O754" s="28"/>
    </row>
    <row r="755" spans="15:15" x14ac:dyDescent="0.25">
      <c r="O755" s="28"/>
    </row>
    <row r="756" spans="15:15" x14ac:dyDescent="0.25">
      <c r="O756" s="28"/>
    </row>
    <row r="757" spans="15:15" x14ac:dyDescent="0.25">
      <c r="O757" s="28"/>
    </row>
    <row r="758" spans="15:15" x14ac:dyDescent="0.25">
      <c r="O758" s="28"/>
    </row>
    <row r="759" spans="15:15" x14ac:dyDescent="0.25">
      <c r="O759" s="28"/>
    </row>
    <row r="760" spans="15:15" x14ac:dyDescent="0.25">
      <c r="O760" s="28"/>
    </row>
    <row r="761" spans="15:15" x14ac:dyDescent="0.25">
      <c r="O761" s="28"/>
    </row>
    <row r="762" spans="15:15" x14ac:dyDescent="0.25">
      <c r="O762" s="28"/>
    </row>
    <row r="763" spans="15:15" x14ac:dyDescent="0.25">
      <c r="O763" s="28"/>
    </row>
    <row r="764" spans="15:15" x14ac:dyDescent="0.25">
      <c r="O764" s="28"/>
    </row>
    <row r="765" spans="15:15" x14ac:dyDescent="0.25">
      <c r="O765" s="28"/>
    </row>
    <row r="766" spans="15:15" x14ac:dyDescent="0.25">
      <c r="O766" s="28"/>
    </row>
    <row r="767" spans="15:15" x14ac:dyDescent="0.25">
      <c r="O767" s="28"/>
    </row>
    <row r="768" spans="15:15" x14ac:dyDescent="0.25">
      <c r="O768" s="28"/>
    </row>
    <row r="769" spans="15:15" x14ac:dyDescent="0.25">
      <c r="O769" s="28"/>
    </row>
    <row r="770" spans="15:15" x14ac:dyDescent="0.25">
      <c r="O770" s="28"/>
    </row>
    <row r="771" spans="15:15" x14ac:dyDescent="0.25">
      <c r="O771" s="28"/>
    </row>
    <row r="772" spans="15:15" x14ac:dyDescent="0.25">
      <c r="O772" s="28"/>
    </row>
    <row r="773" spans="15:15" x14ac:dyDescent="0.25">
      <c r="O773" s="28"/>
    </row>
    <row r="774" spans="15:15" x14ac:dyDescent="0.25">
      <c r="O774" s="28"/>
    </row>
    <row r="775" spans="15:15" x14ac:dyDescent="0.25">
      <c r="O775" s="28"/>
    </row>
    <row r="776" spans="15:15" x14ac:dyDescent="0.25">
      <c r="O776" s="28"/>
    </row>
    <row r="777" spans="15:15" x14ac:dyDescent="0.25">
      <c r="O777" s="28"/>
    </row>
    <row r="778" spans="15:15" x14ac:dyDescent="0.25">
      <c r="O778" s="28"/>
    </row>
    <row r="779" spans="15:15" x14ac:dyDescent="0.25">
      <c r="O779" s="28"/>
    </row>
    <row r="780" spans="15:15" x14ac:dyDescent="0.25">
      <c r="O780" s="28"/>
    </row>
    <row r="781" spans="15:15" x14ac:dyDescent="0.25">
      <c r="O781" s="28"/>
    </row>
    <row r="782" spans="15:15" x14ac:dyDescent="0.25">
      <c r="O782" s="28"/>
    </row>
    <row r="783" spans="15:15" x14ac:dyDescent="0.25">
      <c r="O783" s="28"/>
    </row>
    <row r="784" spans="15:15" x14ac:dyDescent="0.25">
      <c r="O784" s="28"/>
    </row>
    <row r="785" spans="15:15" x14ac:dyDescent="0.25">
      <c r="O785" s="28"/>
    </row>
    <row r="786" spans="15:15" x14ac:dyDescent="0.25">
      <c r="O786" s="28"/>
    </row>
    <row r="787" spans="15:15" x14ac:dyDescent="0.25">
      <c r="O787" s="28"/>
    </row>
    <row r="788" spans="15:15" x14ac:dyDescent="0.25">
      <c r="O788" s="28"/>
    </row>
    <row r="789" spans="15:15" x14ac:dyDescent="0.25">
      <c r="O789" s="28"/>
    </row>
    <row r="790" spans="15:15" x14ac:dyDescent="0.25">
      <c r="O790" s="28"/>
    </row>
    <row r="791" spans="15:15" x14ac:dyDescent="0.25">
      <c r="O791" s="28"/>
    </row>
    <row r="792" spans="15:15" x14ac:dyDescent="0.25">
      <c r="O792" s="28"/>
    </row>
    <row r="793" spans="15:15" x14ac:dyDescent="0.25">
      <c r="O793" s="28"/>
    </row>
    <row r="794" spans="15:15" x14ac:dyDescent="0.25">
      <c r="O794" s="28"/>
    </row>
    <row r="795" spans="15:15" x14ac:dyDescent="0.25">
      <c r="O795" s="28"/>
    </row>
    <row r="796" spans="15:15" x14ac:dyDescent="0.25">
      <c r="O796" s="28"/>
    </row>
    <row r="797" spans="15:15" x14ac:dyDescent="0.25">
      <c r="O797" s="28"/>
    </row>
    <row r="798" spans="15:15" x14ac:dyDescent="0.25">
      <c r="O798" s="28"/>
    </row>
    <row r="799" spans="15:15" x14ac:dyDescent="0.25">
      <c r="O799" s="28"/>
    </row>
    <row r="800" spans="15:15" x14ac:dyDescent="0.25">
      <c r="O800" s="28"/>
    </row>
    <row r="801" spans="15:15" x14ac:dyDescent="0.25">
      <c r="O801" s="28"/>
    </row>
    <row r="802" spans="15:15" x14ac:dyDescent="0.25">
      <c r="O802" s="28"/>
    </row>
    <row r="803" spans="15:15" x14ac:dyDescent="0.25">
      <c r="O803" s="28"/>
    </row>
    <row r="804" spans="15:15" x14ac:dyDescent="0.25">
      <c r="O804" s="28"/>
    </row>
    <row r="805" spans="15:15" x14ac:dyDescent="0.25">
      <c r="O805" s="28"/>
    </row>
    <row r="806" spans="15:15" x14ac:dyDescent="0.25">
      <c r="O806" s="28"/>
    </row>
    <row r="807" spans="15:15" x14ac:dyDescent="0.25">
      <c r="O807" s="28"/>
    </row>
    <row r="808" spans="15:15" x14ac:dyDescent="0.25">
      <c r="O808" s="28"/>
    </row>
    <row r="809" spans="15:15" x14ac:dyDescent="0.25">
      <c r="O809" s="28"/>
    </row>
    <row r="810" spans="15:15" x14ac:dyDescent="0.25">
      <c r="O810" s="28"/>
    </row>
    <row r="811" spans="15:15" x14ac:dyDescent="0.25">
      <c r="O811" s="28"/>
    </row>
    <row r="812" spans="15:15" x14ac:dyDescent="0.25">
      <c r="O812" s="28"/>
    </row>
    <row r="813" spans="15:15" x14ac:dyDescent="0.25">
      <c r="O813" s="28"/>
    </row>
    <row r="814" spans="15:15" x14ac:dyDescent="0.25">
      <c r="O814" s="28"/>
    </row>
    <row r="815" spans="15:15" x14ac:dyDescent="0.25">
      <c r="O815" s="28"/>
    </row>
    <row r="816" spans="15:15" x14ac:dyDescent="0.25">
      <c r="O816" s="28"/>
    </row>
    <row r="817" spans="15:15" x14ac:dyDescent="0.25">
      <c r="O817" s="28"/>
    </row>
    <row r="818" spans="15:15" x14ac:dyDescent="0.25">
      <c r="O818" s="28"/>
    </row>
    <row r="819" spans="15:15" x14ac:dyDescent="0.25">
      <c r="O819" s="28"/>
    </row>
    <row r="820" spans="15:15" x14ac:dyDescent="0.25">
      <c r="O820" s="28"/>
    </row>
    <row r="821" spans="15:15" x14ac:dyDescent="0.25">
      <c r="O821" s="28"/>
    </row>
    <row r="822" spans="15:15" x14ac:dyDescent="0.25">
      <c r="O822" s="28"/>
    </row>
    <row r="823" spans="15:15" x14ac:dyDescent="0.25">
      <c r="O823" s="28"/>
    </row>
    <row r="824" spans="15:15" x14ac:dyDescent="0.25">
      <c r="O824" s="28"/>
    </row>
    <row r="825" spans="15:15" x14ac:dyDescent="0.25">
      <c r="O825" s="28"/>
    </row>
    <row r="826" spans="15:15" x14ac:dyDescent="0.25">
      <c r="O826" s="28"/>
    </row>
    <row r="827" spans="15:15" x14ac:dyDescent="0.25">
      <c r="O827" s="28"/>
    </row>
    <row r="828" spans="15:15" x14ac:dyDescent="0.25">
      <c r="O828" s="28"/>
    </row>
    <row r="829" spans="15:15" x14ac:dyDescent="0.25">
      <c r="O829" s="28"/>
    </row>
    <row r="830" spans="15:15" x14ac:dyDescent="0.25">
      <c r="O830" s="28"/>
    </row>
    <row r="831" spans="15:15" x14ac:dyDescent="0.25">
      <c r="O831" s="28"/>
    </row>
    <row r="832" spans="15:15" x14ac:dyDescent="0.25">
      <c r="O832" s="28"/>
    </row>
    <row r="833" spans="15:15" x14ac:dyDescent="0.25">
      <c r="O833" s="28"/>
    </row>
    <row r="834" spans="15:15" x14ac:dyDescent="0.25">
      <c r="O834" s="28"/>
    </row>
    <row r="835" spans="15:15" x14ac:dyDescent="0.25">
      <c r="O835" s="28"/>
    </row>
    <row r="836" spans="15:15" x14ac:dyDescent="0.25">
      <c r="O836" s="28"/>
    </row>
    <row r="837" spans="15:15" x14ac:dyDescent="0.25">
      <c r="O837" s="28"/>
    </row>
    <row r="838" spans="15:15" x14ac:dyDescent="0.25">
      <c r="O838" s="28"/>
    </row>
    <row r="839" spans="15:15" x14ac:dyDescent="0.25">
      <c r="O839" s="28"/>
    </row>
    <row r="840" spans="15:15" x14ac:dyDescent="0.25">
      <c r="O840" s="28"/>
    </row>
    <row r="841" spans="15:15" x14ac:dyDescent="0.25">
      <c r="O841" s="28"/>
    </row>
    <row r="842" spans="15:15" x14ac:dyDescent="0.25">
      <c r="O842" s="28"/>
    </row>
    <row r="843" spans="15:15" x14ac:dyDescent="0.25">
      <c r="O843" s="28"/>
    </row>
    <row r="844" spans="15:15" x14ac:dyDescent="0.25">
      <c r="O844" s="28"/>
    </row>
    <row r="845" spans="15:15" x14ac:dyDescent="0.25">
      <c r="O845" s="28"/>
    </row>
    <row r="846" spans="15:15" x14ac:dyDescent="0.25">
      <c r="O846" s="28"/>
    </row>
    <row r="847" spans="15:15" x14ac:dyDescent="0.25">
      <c r="O847" s="28"/>
    </row>
    <row r="848" spans="15:15" x14ac:dyDescent="0.25">
      <c r="O848" s="28"/>
    </row>
    <row r="849" spans="15:15" x14ac:dyDescent="0.25">
      <c r="O849" s="28"/>
    </row>
    <row r="850" spans="15:15" x14ac:dyDescent="0.25">
      <c r="O850" s="28"/>
    </row>
    <row r="851" spans="15:15" x14ac:dyDescent="0.25">
      <c r="O851" s="28"/>
    </row>
    <row r="852" spans="15:15" x14ac:dyDescent="0.25">
      <c r="O852" s="28"/>
    </row>
    <row r="853" spans="15:15" x14ac:dyDescent="0.25">
      <c r="O853" s="28"/>
    </row>
    <row r="854" spans="15:15" x14ac:dyDescent="0.25">
      <c r="O854" s="28"/>
    </row>
    <row r="855" spans="15:15" x14ac:dyDescent="0.25">
      <c r="O855" s="28"/>
    </row>
    <row r="856" spans="15:15" x14ac:dyDescent="0.25">
      <c r="O856" s="28"/>
    </row>
    <row r="857" spans="15:15" x14ac:dyDescent="0.25">
      <c r="O857" s="28"/>
    </row>
    <row r="858" spans="15:15" x14ac:dyDescent="0.25">
      <c r="O858" s="28"/>
    </row>
    <row r="859" spans="15:15" x14ac:dyDescent="0.25">
      <c r="O859" s="28"/>
    </row>
    <row r="860" spans="15:15" x14ac:dyDescent="0.25">
      <c r="O860" s="28"/>
    </row>
    <row r="861" spans="15:15" x14ac:dyDescent="0.25">
      <c r="O861" s="28"/>
    </row>
    <row r="862" spans="15:15" x14ac:dyDescent="0.25">
      <c r="O862" s="28"/>
    </row>
    <row r="863" spans="15:15" x14ac:dyDescent="0.25">
      <c r="O863" s="28"/>
    </row>
    <row r="864" spans="15:15" x14ac:dyDescent="0.25">
      <c r="O864" s="28"/>
    </row>
    <row r="865" spans="15:15" x14ac:dyDescent="0.25">
      <c r="O865" s="28"/>
    </row>
    <row r="866" spans="15:15" x14ac:dyDescent="0.25">
      <c r="O866" s="28"/>
    </row>
    <row r="867" spans="15:15" x14ac:dyDescent="0.25">
      <c r="O867" s="28"/>
    </row>
    <row r="868" spans="15:15" x14ac:dyDescent="0.25">
      <c r="O868" s="28"/>
    </row>
    <row r="869" spans="15:15" x14ac:dyDescent="0.25">
      <c r="O869" s="28"/>
    </row>
    <row r="870" spans="15:15" x14ac:dyDescent="0.25">
      <c r="O870" s="28"/>
    </row>
    <row r="871" spans="15:15" x14ac:dyDescent="0.25">
      <c r="O871" s="28"/>
    </row>
    <row r="872" spans="15:15" x14ac:dyDescent="0.25">
      <c r="O872" s="28"/>
    </row>
    <row r="873" spans="15:15" x14ac:dyDescent="0.25">
      <c r="O873" s="28"/>
    </row>
    <row r="874" spans="15:15" x14ac:dyDescent="0.25">
      <c r="O874" s="28"/>
    </row>
    <row r="875" spans="15:15" x14ac:dyDescent="0.25">
      <c r="O875" s="28"/>
    </row>
    <row r="876" spans="15:15" x14ac:dyDescent="0.25">
      <c r="O876" s="28"/>
    </row>
    <row r="877" spans="15:15" x14ac:dyDescent="0.25">
      <c r="O877" s="28"/>
    </row>
    <row r="878" spans="15:15" x14ac:dyDescent="0.25">
      <c r="O878" s="28"/>
    </row>
    <row r="879" spans="15:15" x14ac:dyDescent="0.25">
      <c r="O879" s="28"/>
    </row>
    <row r="880" spans="15:15" x14ac:dyDescent="0.25">
      <c r="O880" s="28"/>
    </row>
    <row r="881" spans="15:15" x14ac:dyDescent="0.25">
      <c r="O881" s="28"/>
    </row>
    <row r="882" spans="15:15" x14ac:dyDescent="0.25">
      <c r="O882" s="28"/>
    </row>
    <row r="883" spans="15:15" x14ac:dyDescent="0.25">
      <c r="O883" s="28"/>
    </row>
    <row r="884" spans="15:15" x14ac:dyDescent="0.25">
      <c r="O884" s="28"/>
    </row>
    <row r="885" spans="15:15" x14ac:dyDescent="0.25">
      <c r="O885" s="28"/>
    </row>
    <row r="886" spans="15:15" x14ac:dyDescent="0.25">
      <c r="O886" s="28"/>
    </row>
    <row r="887" spans="15:15" x14ac:dyDescent="0.25">
      <c r="O887" s="28"/>
    </row>
    <row r="888" spans="15:15" x14ac:dyDescent="0.25">
      <c r="O888" s="28"/>
    </row>
    <row r="889" spans="15:15" x14ac:dyDescent="0.25">
      <c r="O889" s="28"/>
    </row>
    <row r="890" spans="15:15" x14ac:dyDescent="0.25">
      <c r="O890" s="28"/>
    </row>
    <row r="891" spans="15:15" x14ac:dyDescent="0.25">
      <c r="O891" s="28"/>
    </row>
    <row r="892" spans="15:15" x14ac:dyDescent="0.25">
      <c r="O892" s="28"/>
    </row>
    <row r="893" spans="15:15" x14ac:dyDescent="0.25">
      <c r="O893" s="28"/>
    </row>
    <row r="894" spans="15:15" x14ac:dyDescent="0.25">
      <c r="O894" s="28"/>
    </row>
    <row r="895" spans="15:15" x14ac:dyDescent="0.25">
      <c r="O895" s="28"/>
    </row>
    <row r="896" spans="15:15" x14ac:dyDescent="0.25">
      <c r="O896" s="28"/>
    </row>
    <row r="897" spans="15:15" x14ac:dyDescent="0.25">
      <c r="O897" s="28"/>
    </row>
    <row r="898" spans="15:15" x14ac:dyDescent="0.25">
      <c r="O898" s="28"/>
    </row>
    <row r="899" spans="15:15" x14ac:dyDescent="0.25">
      <c r="O899" s="28"/>
    </row>
    <row r="900" spans="15:15" x14ac:dyDescent="0.25">
      <c r="O900" s="28"/>
    </row>
    <row r="901" spans="15:15" x14ac:dyDescent="0.25">
      <c r="O901" s="28"/>
    </row>
    <row r="902" spans="15:15" x14ac:dyDescent="0.25">
      <c r="O902" s="28"/>
    </row>
    <row r="903" spans="15:15" x14ac:dyDescent="0.25">
      <c r="O903" s="28"/>
    </row>
    <row r="904" spans="15:15" x14ac:dyDescent="0.25">
      <c r="O904" s="28"/>
    </row>
    <row r="905" spans="15:15" x14ac:dyDescent="0.25">
      <c r="O905" s="28"/>
    </row>
    <row r="906" spans="15:15" x14ac:dyDescent="0.25">
      <c r="O906" s="28"/>
    </row>
    <row r="907" spans="15:15" x14ac:dyDescent="0.25">
      <c r="O907" s="28"/>
    </row>
    <row r="908" spans="15:15" x14ac:dyDescent="0.25">
      <c r="O908" s="28"/>
    </row>
    <row r="909" spans="15:15" x14ac:dyDescent="0.25">
      <c r="O909" s="28"/>
    </row>
    <row r="910" spans="15:15" x14ac:dyDescent="0.25">
      <c r="O910" s="28"/>
    </row>
    <row r="911" spans="15:15" x14ac:dyDescent="0.25">
      <c r="O911" s="28"/>
    </row>
    <row r="912" spans="15:15" x14ac:dyDescent="0.25">
      <c r="O912" s="28"/>
    </row>
    <row r="913" spans="15:15" x14ac:dyDescent="0.25">
      <c r="O913" s="28"/>
    </row>
    <row r="914" spans="15:15" x14ac:dyDescent="0.25">
      <c r="O914" s="28"/>
    </row>
    <row r="915" spans="15:15" x14ac:dyDescent="0.25">
      <c r="O915" s="28"/>
    </row>
    <row r="916" spans="15:15" x14ac:dyDescent="0.25">
      <c r="O916" s="28"/>
    </row>
    <row r="917" spans="15:15" x14ac:dyDescent="0.25">
      <c r="O917" s="28"/>
    </row>
    <row r="918" spans="15:15" x14ac:dyDescent="0.25">
      <c r="O918" s="28"/>
    </row>
    <row r="919" spans="15:15" x14ac:dyDescent="0.25">
      <c r="O919" s="28"/>
    </row>
    <row r="920" spans="15:15" x14ac:dyDescent="0.25">
      <c r="O920" s="28"/>
    </row>
    <row r="921" spans="15:15" x14ac:dyDescent="0.25">
      <c r="O921" s="28"/>
    </row>
    <row r="922" spans="15:15" x14ac:dyDescent="0.25">
      <c r="O922" s="28"/>
    </row>
    <row r="923" spans="15:15" x14ac:dyDescent="0.25">
      <c r="O923" s="28"/>
    </row>
    <row r="924" spans="15:15" x14ac:dyDescent="0.25">
      <c r="O924" s="28"/>
    </row>
    <row r="925" spans="15:15" x14ac:dyDescent="0.25">
      <c r="O925" s="28"/>
    </row>
    <row r="926" spans="15:15" x14ac:dyDescent="0.25">
      <c r="O926" s="28"/>
    </row>
    <row r="927" spans="15:15" x14ac:dyDescent="0.25">
      <c r="O927" s="28"/>
    </row>
    <row r="928" spans="15:15" x14ac:dyDescent="0.25">
      <c r="O928" s="28"/>
    </row>
    <row r="929" spans="15:15" x14ac:dyDescent="0.25">
      <c r="O929" s="28"/>
    </row>
    <row r="930" spans="15:15" x14ac:dyDescent="0.25">
      <c r="O930" s="28"/>
    </row>
    <row r="931" spans="15:15" x14ac:dyDescent="0.25">
      <c r="O931" s="28"/>
    </row>
    <row r="932" spans="15:15" x14ac:dyDescent="0.25">
      <c r="O932" s="28"/>
    </row>
    <row r="933" spans="15:15" x14ac:dyDescent="0.25">
      <c r="O933" s="28"/>
    </row>
    <row r="934" spans="15:15" x14ac:dyDescent="0.25">
      <c r="O934" s="28"/>
    </row>
    <row r="935" spans="15:15" x14ac:dyDescent="0.25">
      <c r="O935" s="28"/>
    </row>
    <row r="936" spans="15:15" x14ac:dyDescent="0.25">
      <c r="O936" s="28"/>
    </row>
    <row r="937" spans="15:15" x14ac:dyDescent="0.25">
      <c r="O937" s="28"/>
    </row>
    <row r="938" spans="15:15" x14ac:dyDescent="0.25">
      <c r="O938" s="28"/>
    </row>
    <row r="939" spans="15:15" x14ac:dyDescent="0.25">
      <c r="O939" s="28"/>
    </row>
    <row r="940" spans="15:15" x14ac:dyDescent="0.25">
      <c r="O940" s="28"/>
    </row>
    <row r="941" spans="15:15" x14ac:dyDescent="0.25">
      <c r="O941" s="28"/>
    </row>
    <row r="942" spans="15:15" x14ac:dyDescent="0.25">
      <c r="O942" s="28"/>
    </row>
    <row r="943" spans="15:15" x14ac:dyDescent="0.25">
      <c r="O943" s="28"/>
    </row>
    <row r="944" spans="15:15" x14ac:dyDescent="0.25">
      <c r="O944" s="28"/>
    </row>
    <row r="945" spans="15:15" x14ac:dyDescent="0.25">
      <c r="O945" s="28"/>
    </row>
    <row r="946" spans="15:15" x14ac:dyDescent="0.25">
      <c r="O946" s="28"/>
    </row>
    <row r="947" spans="15:15" x14ac:dyDescent="0.25">
      <c r="O947" s="28"/>
    </row>
    <row r="948" spans="15:15" x14ac:dyDescent="0.25">
      <c r="O948" s="28"/>
    </row>
    <row r="949" spans="15:15" x14ac:dyDescent="0.25">
      <c r="O949" s="28"/>
    </row>
    <row r="950" spans="15:15" x14ac:dyDescent="0.25">
      <c r="O950" s="28"/>
    </row>
    <row r="951" spans="15:15" x14ac:dyDescent="0.25">
      <c r="O951" s="28"/>
    </row>
    <row r="952" spans="15:15" x14ac:dyDescent="0.25">
      <c r="O952" s="28"/>
    </row>
    <row r="953" spans="15:15" x14ac:dyDescent="0.25">
      <c r="O953" s="28"/>
    </row>
    <row r="954" spans="15:15" x14ac:dyDescent="0.25">
      <c r="O954" s="28"/>
    </row>
    <row r="955" spans="15:15" x14ac:dyDescent="0.25">
      <c r="O955" s="28"/>
    </row>
    <row r="956" spans="15:15" x14ac:dyDescent="0.25">
      <c r="O956" s="28"/>
    </row>
    <row r="957" spans="15:15" x14ac:dyDescent="0.25">
      <c r="O957" s="28"/>
    </row>
    <row r="958" spans="15:15" x14ac:dyDescent="0.25">
      <c r="O958" s="28"/>
    </row>
    <row r="959" spans="15:15" x14ac:dyDescent="0.25">
      <c r="O959" s="28"/>
    </row>
    <row r="960" spans="15:15" x14ac:dyDescent="0.25">
      <c r="O960" s="28"/>
    </row>
    <row r="961" spans="15:15" x14ac:dyDescent="0.25">
      <c r="O961" s="28"/>
    </row>
    <row r="962" spans="15:15" x14ac:dyDescent="0.25">
      <c r="O962" s="28"/>
    </row>
    <row r="963" spans="15:15" x14ac:dyDescent="0.25">
      <c r="O963" s="28"/>
    </row>
    <row r="964" spans="15:15" x14ac:dyDescent="0.25">
      <c r="O964" s="28"/>
    </row>
    <row r="965" spans="15:15" x14ac:dyDescent="0.25">
      <c r="O965" s="28"/>
    </row>
    <row r="966" spans="15:15" x14ac:dyDescent="0.25">
      <c r="O966" s="28"/>
    </row>
    <row r="967" spans="15:15" x14ac:dyDescent="0.25">
      <c r="O967" s="28"/>
    </row>
    <row r="968" spans="15:15" x14ac:dyDescent="0.25">
      <c r="O968" s="28"/>
    </row>
    <row r="969" spans="15:15" x14ac:dyDescent="0.25">
      <c r="O969" s="28"/>
    </row>
    <row r="970" spans="15:15" x14ac:dyDescent="0.25">
      <c r="O970" s="28"/>
    </row>
    <row r="971" spans="15:15" x14ac:dyDescent="0.25">
      <c r="O971" s="28"/>
    </row>
    <row r="972" spans="15:15" x14ac:dyDescent="0.25">
      <c r="O972" s="28"/>
    </row>
    <row r="973" spans="15:15" x14ac:dyDescent="0.25">
      <c r="O973" s="28"/>
    </row>
    <row r="974" spans="15:15" x14ac:dyDescent="0.25">
      <c r="O974" s="28"/>
    </row>
    <row r="975" spans="15:15" x14ac:dyDescent="0.25">
      <c r="O975" s="28"/>
    </row>
    <row r="976" spans="15:15" x14ac:dyDescent="0.25">
      <c r="O976" s="28"/>
    </row>
    <row r="977" spans="15:15" x14ac:dyDescent="0.25">
      <c r="O977" s="28"/>
    </row>
    <row r="978" spans="15:15" x14ac:dyDescent="0.25">
      <c r="O978" s="28"/>
    </row>
    <row r="979" spans="15:15" x14ac:dyDescent="0.25">
      <c r="O979" s="28"/>
    </row>
  </sheetData>
  <sheetProtection password="F1E9" sheet="1" objects="1" scenarios="1" selectLockedCells="1"/>
  <mergeCells count="2">
    <mergeCell ref="AN5:AT478"/>
    <mergeCell ref="AU5:BF47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83"/>
  <sheetViews>
    <sheetView topLeftCell="A40" workbookViewId="0">
      <selection activeCell="V33" sqref="V33"/>
    </sheetView>
  </sheetViews>
  <sheetFormatPr defaultRowHeight="15" x14ac:dyDescent="0.25"/>
  <cols>
    <col min="1" max="1" width="13" customWidth="1"/>
    <col min="2" max="2" width="11.5703125" customWidth="1"/>
    <col min="6" max="6" width="17.42578125" customWidth="1"/>
    <col min="7" max="7" width="12.28515625" customWidth="1"/>
    <col min="8" max="8" width="10.7109375" customWidth="1"/>
    <col min="9" max="9" width="11.28515625" customWidth="1"/>
    <col min="10" max="10" width="13" customWidth="1"/>
    <col min="11" max="11" width="10.42578125" customWidth="1"/>
    <col min="12" max="12" width="12.7109375" customWidth="1"/>
    <col min="13" max="13" width="10.7109375" customWidth="1"/>
    <col min="14" max="14" width="11.7109375" customWidth="1"/>
    <col min="15" max="15" width="9" customWidth="1"/>
    <col min="16" max="16" width="11.7109375" customWidth="1"/>
    <col min="17" max="17" width="11.42578125" customWidth="1"/>
    <col min="18" max="18" width="12.7109375" customWidth="1"/>
    <col min="19" max="19" width="11.140625" customWidth="1"/>
    <col min="20" max="21" width="11.85546875" customWidth="1"/>
    <col min="22" max="22" width="14.7109375" customWidth="1"/>
    <col min="23" max="24" width="12.140625" customWidth="1"/>
    <col min="25" max="25" width="11" customWidth="1"/>
  </cols>
  <sheetData>
    <row r="3" spans="1:26" ht="40.5" customHeight="1" x14ac:dyDescent="0.45">
      <c r="A3" s="44"/>
      <c r="B3" s="45"/>
      <c r="C3" s="45"/>
      <c r="D3" s="45"/>
      <c r="E3" s="46" t="s">
        <v>100</v>
      </c>
      <c r="F3" s="45"/>
      <c r="G3" s="45"/>
      <c r="H3" s="45"/>
      <c r="I3" s="45"/>
      <c r="J3" s="45"/>
      <c r="K3" s="45"/>
      <c r="L3" s="45"/>
      <c r="M3" s="45"/>
      <c r="N3" s="45"/>
      <c r="O3" s="45"/>
      <c r="P3" s="45"/>
      <c r="Q3" s="45"/>
      <c r="R3" s="45"/>
      <c r="S3" s="45"/>
      <c r="T3" s="45"/>
      <c r="U3" s="45"/>
      <c r="V3" s="45"/>
      <c r="W3" s="45"/>
      <c r="X3" s="47"/>
      <c r="Y3" s="28"/>
      <c r="Z3" s="28"/>
    </row>
    <row r="4" spans="1:26" ht="28.5" x14ac:dyDescent="0.45">
      <c r="A4" s="39" t="s">
        <v>17</v>
      </c>
      <c r="B4" s="40" t="s">
        <v>191</v>
      </c>
      <c r="C4" s="40" t="s">
        <v>28</v>
      </c>
      <c r="D4" s="40" t="s">
        <v>78</v>
      </c>
      <c r="E4" s="41"/>
      <c r="F4" s="40" t="s">
        <v>59</v>
      </c>
      <c r="G4" s="42"/>
      <c r="H4" s="40" t="s">
        <v>80</v>
      </c>
      <c r="I4" s="42"/>
      <c r="J4" s="40" t="s">
        <v>75</v>
      </c>
      <c r="K4" s="42"/>
      <c r="L4" s="40" t="s">
        <v>72</v>
      </c>
      <c r="M4" s="42"/>
      <c r="N4" s="40" t="s">
        <v>70</v>
      </c>
      <c r="O4" s="42"/>
      <c r="P4" s="40" t="s">
        <v>68</v>
      </c>
      <c r="Q4" s="42"/>
      <c r="R4" s="40" t="s">
        <v>66</v>
      </c>
      <c r="S4" s="42"/>
      <c r="T4" s="42"/>
      <c r="U4" s="42"/>
      <c r="V4" s="42"/>
      <c r="W4" s="42"/>
      <c r="X4" s="42"/>
      <c r="Y4" s="409" t="s">
        <v>359</v>
      </c>
      <c r="Z4" s="411"/>
    </row>
    <row r="5" spans="1:26" x14ac:dyDescent="0.25">
      <c r="A5" s="37" t="s">
        <v>77</v>
      </c>
      <c r="B5" s="37" t="s">
        <v>192</v>
      </c>
      <c r="C5" s="37" t="s">
        <v>1</v>
      </c>
      <c r="D5" s="37" t="s">
        <v>79</v>
      </c>
      <c r="E5" s="37"/>
      <c r="F5" s="37" t="s">
        <v>64</v>
      </c>
      <c r="G5" s="37"/>
      <c r="H5" s="37" t="s">
        <v>81</v>
      </c>
      <c r="I5" s="37" t="s">
        <v>65</v>
      </c>
      <c r="J5" s="37" t="s">
        <v>74</v>
      </c>
      <c r="K5" s="37" t="s">
        <v>65</v>
      </c>
      <c r="L5" s="37" t="s">
        <v>73</v>
      </c>
      <c r="M5" s="37" t="s">
        <v>65</v>
      </c>
      <c r="N5" s="37" t="s">
        <v>71</v>
      </c>
      <c r="O5" s="37" t="s">
        <v>65</v>
      </c>
      <c r="P5" s="37" t="s">
        <v>69</v>
      </c>
      <c r="Q5" s="37" t="s">
        <v>65</v>
      </c>
      <c r="R5" s="37" t="s">
        <v>67</v>
      </c>
      <c r="S5" s="37" t="s">
        <v>76</v>
      </c>
      <c r="T5" s="37" t="s">
        <v>50</v>
      </c>
      <c r="U5" s="37" t="s">
        <v>65</v>
      </c>
      <c r="V5" s="37" t="s">
        <v>132</v>
      </c>
      <c r="W5" s="37" t="s">
        <v>53</v>
      </c>
      <c r="X5" s="37" t="s">
        <v>44</v>
      </c>
      <c r="Y5" s="410"/>
      <c r="Z5" s="410"/>
    </row>
    <row r="6" spans="1:26" x14ac:dyDescent="0.25">
      <c r="A6" s="28">
        <f>COUNTA('Input Volunteers'!A6:A480)</f>
        <v>102</v>
      </c>
      <c r="B6" s="28"/>
      <c r="C6" s="35">
        <f>AVERAGEIF('Input Volunteers'!B6:B480,"&gt;10")</f>
        <v>31.132530120481928</v>
      </c>
      <c r="D6" s="26">
        <v>1</v>
      </c>
      <c r="E6" s="28">
        <f>COUNTIF('Input Volunteers'!D6:D480,"=2012")+COUNTIF('Input Volunteers'!D6:D480,"=2013")</f>
        <v>21</v>
      </c>
      <c r="F6" s="26" t="s">
        <v>60</v>
      </c>
      <c r="G6" s="28">
        <f>COUNTIF('Input Volunteers'!G6:G480,"Yes")</f>
        <v>58</v>
      </c>
      <c r="H6" s="26">
        <v>1</v>
      </c>
      <c r="I6" s="28">
        <f>COUNTIF('Input Volunteers'!L6:L480,"=1")</f>
        <v>3</v>
      </c>
      <c r="J6" s="26" t="s">
        <v>29</v>
      </c>
      <c r="K6" s="28">
        <f>COUNTIF('Input Volunteers'!M5:M480,"=1")</f>
        <v>27</v>
      </c>
      <c r="L6" s="26" t="s">
        <v>34</v>
      </c>
      <c r="M6" s="28">
        <f>COUNTIFS('Input Volunteers'!N6:N480,"&lt;11")+COUNTIFS('Input Volunteers'!N6:N480,"=11")</f>
        <v>5</v>
      </c>
      <c r="N6" s="26" t="s">
        <v>45</v>
      </c>
      <c r="O6" s="28">
        <f>COUNTIF('Input Volunteers'!Q6:Q480,"=1")</f>
        <v>4</v>
      </c>
      <c r="P6" s="26">
        <v>1</v>
      </c>
      <c r="Q6" s="28">
        <f>COUNTIF('Input Volunteers'!R6:R480,"=1")</f>
        <v>4</v>
      </c>
      <c r="R6" s="26" t="s">
        <v>21</v>
      </c>
      <c r="S6" s="28">
        <f>COUNTIF('Input Volunteers'!S6:S480,"=YES")</f>
        <v>14</v>
      </c>
      <c r="T6" s="26" t="s">
        <v>51</v>
      </c>
      <c r="U6" s="28"/>
      <c r="V6" s="26">
        <v>1</v>
      </c>
      <c r="W6" s="28">
        <f>COUNTIF('Input Volunteers'!Z6:Z480,"=1")</f>
        <v>0</v>
      </c>
      <c r="X6" s="28">
        <f>COUNTIF('Input Volunteers'!AA6:AA480,"=1")</f>
        <v>0</v>
      </c>
      <c r="Y6" s="28" t="s">
        <v>162</v>
      </c>
      <c r="Z6" s="28">
        <f>COUNTIF('Input Volunteers'!C6:C512,"Bangladesh")</f>
        <v>46</v>
      </c>
    </row>
    <row r="7" spans="1:26" x14ac:dyDescent="0.25">
      <c r="A7" s="26" t="s">
        <v>83</v>
      </c>
      <c r="B7" s="28">
        <f>COUNTIF('Input Volunteers'!F6:F480,"=1")</f>
        <v>44</v>
      </c>
      <c r="C7" s="26" t="s">
        <v>19</v>
      </c>
      <c r="D7" s="26">
        <v>2</v>
      </c>
      <c r="E7" s="28">
        <f>COUNTIF('Input Volunteers'!D6:D480,"=2011")</f>
        <v>5</v>
      </c>
      <c r="F7" s="26" t="s">
        <v>61</v>
      </c>
      <c r="G7" s="154">
        <f>COUNTIF('Input Volunteers'!G6:G9,"Yes")</f>
        <v>1</v>
      </c>
      <c r="H7" s="26">
        <v>2</v>
      </c>
      <c r="I7" s="28">
        <f>COUNTIF('Input Volunteers'!L6:L480,"=2")</f>
        <v>4</v>
      </c>
      <c r="J7" s="26" t="s">
        <v>30</v>
      </c>
      <c r="K7" s="28">
        <f>COUNTIF('Input Volunteers'!M5:M480,"=2")</f>
        <v>33</v>
      </c>
      <c r="L7" s="26" t="s">
        <v>35</v>
      </c>
      <c r="M7" s="28">
        <f>COUNTIFS('Input Volunteers'!N6:N480,"&lt;14")+COUNTIFS('Input Volunteers'!N6:N480,"=14")-M6</f>
        <v>4</v>
      </c>
      <c r="N7" s="26" t="s">
        <v>43</v>
      </c>
      <c r="O7" s="28">
        <f>COUNTIF('Input Volunteers'!Q6:Q480,"=2")</f>
        <v>25</v>
      </c>
      <c r="P7" s="26">
        <v>2</v>
      </c>
      <c r="Q7" s="28">
        <f>COUNTIF('Input Volunteers'!R6:R480,"=2")</f>
        <v>1</v>
      </c>
      <c r="R7" s="26" t="s">
        <v>22</v>
      </c>
      <c r="S7" s="28">
        <f>COUNTIF('Input Volunteers'!T6:T480,"=YES")</f>
        <v>28</v>
      </c>
      <c r="T7" s="26" t="s">
        <v>20</v>
      </c>
      <c r="U7" s="28">
        <f>COUNTIF('Input Volunteers'!X6:X480,"=1")</f>
        <v>49</v>
      </c>
      <c r="V7" s="26">
        <v>2</v>
      </c>
      <c r="W7" s="28">
        <f>COUNTIF('Input Volunteers'!Z6:Z480,"=2")</f>
        <v>0</v>
      </c>
      <c r="X7" s="28">
        <f>COUNTIF('Input Volunteers'!AA6:AA480,"=2")</f>
        <v>1</v>
      </c>
      <c r="Y7" s="28" t="s">
        <v>173</v>
      </c>
      <c r="Z7" s="28">
        <f>COUNTIF('Input Volunteers'!C6:C512,"China")</f>
        <v>8</v>
      </c>
    </row>
    <row r="8" spans="1:26" x14ac:dyDescent="0.25">
      <c r="A8" s="26" t="s">
        <v>193</v>
      </c>
      <c r="B8" s="28">
        <f>COUNTIF('Input Volunteers'!F6:F481,"=2")</f>
        <v>12</v>
      </c>
      <c r="C8" s="28">
        <f>COUNTIF('Input Volunteers'!B6:B480,"=NA")</f>
        <v>8</v>
      </c>
      <c r="D8" s="26">
        <v>3</v>
      </c>
      <c r="E8" s="28">
        <f>COUNTIF('Input Volunteers'!D6:D480,"=2010")</f>
        <v>6</v>
      </c>
      <c r="F8" s="26" t="s">
        <v>111</v>
      </c>
      <c r="G8" s="154">
        <f>SUM('Input Volunteers'!I6:I480)</f>
        <v>107</v>
      </c>
      <c r="H8" s="26">
        <v>3</v>
      </c>
      <c r="I8" s="28">
        <f>COUNTIF('Input Volunteers'!L6:L480,"=3")</f>
        <v>6</v>
      </c>
      <c r="J8" s="26" t="s">
        <v>31</v>
      </c>
      <c r="K8" s="28">
        <f>COUNTIF('Input Volunteers'!M5:M480,"=3")</f>
        <v>21</v>
      </c>
      <c r="L8" s="26" t="s">
        <v>36</v>
      </c>
      <c r="M8" s="28">
        <f>COUNTIFS('Input Volunteers'!N6:N480,"&gt;15")+COUNTIFS('Input Volunteers'!N6:N480,"=15")</f>
        <v>58</v>
      </c>
      <c r="N8" s="26" t="s">
        <v>46</v>
      </c>
      <c r="O8" s="28">
        <f>COUNTIF('Input Volunteers'!Q6:Q480,"=3")</f>
        <v>19</v>
      </c>
      <c r="P8" s="26">
        <v>3</v>
      </c>
      <c r="Q8" s="28">
        <f>COUNTIF('Input Volunteers'!R6:R480,"=3")</f>
        <v>3</v>
      </c>
      <c r="R8" s="26" t="s">
        <v>48</v>
      </c>
      <c r="S8" s="28">
        <f>COUNTIF('Input Volunteers'!U6:U480,"=YES")</f>
        <v>8</v>
      </c>
      <c r="T8" s="26" t="s">
        <v>18</v>
      </c>
      <c r="U8" s="28">
        <f>COUNTIF('Input Volunteers'!X6:X480,"=2")</f>
        <v>6</v>
      </c>
      <c r="V8" s="26">
        <v>3</v>
      </c>
      <c r="W8" s="28">
        <f>COUNTIF('Input Volunteers'!Z6:Z480,"=3")</f>
        <v>1</v>
      </c>
      <c r="X8" s="28">
        <f>COUNTIF('Input Volunteers'!AA6:AA480,"=3")</f>
        <v>0</v>
      </c>
      <c r="Y8" s="28" t="s">
        <v>386</v>
      </c>
      <c r="Z8" s="28">
        <v>7</v>
      </c>
    </row>
    <row r="9" spans="1:26" x14ac:dyDescent="0.25">
      <c r="A9" s="26" t="s">
        <v>32</v>
      </c>
      <c r="B9" s="28">
        <f>COUNTIF('Input Volunteers'!F6:F482,"=3")</f>
        <v>1</v>
      </c>
      <c r="C9" s="28"/>
      <c r="D9" s="26">
        <v>4</v>
      </c>
      <c r="E9" s="28">
        <f>COUNTIF('Input Volunteers'!D6:D480,"=2009")</f>
        <v>5</v>
      </c>
      <c r="F9" s="26" t="s">
        <v>63</v>
      </c>
      <c r="G9" s="28">
        <f>COUNTIF('Input Volunteers'!H6:H480,"Yes")</f>
        <v>37</v>
      </c>
      <c r="H9" s="26">
        <v>4</v>
      </c>
      <c r="I9" s="28">
        <f>COUNTIF('Input Volunteers'!L6:L480,"=4")</f>
        <v>6</v>
      </c>
      <c r="J9" s="26" t="s">
        <v>32</v>
      </c>
      <c r="K9" s="28">
        <f>COUNTIF('Input Volunteers'!M5:M480,"=4")</f>
        <v>1</v>
      </c>
      <c r="L9" s="26" t="s">
        <v>37</v>
      </c>
      <c r="M9" s="28">
        <f>COUNTIFS('Input Volunteers'!N6:N480,"=0")</f>
        <v>0</v>
      </c>
      <c r="N9" s="26" t="s">
        <v>47</v>
      </c>
      <c r="O9" s="28">
        <f>COUNTIF('Input Volunteers'!Q6:Q480,"=4")</f>
        <v>7</v>
      </c>
      <c r="P9" s="26">
        <v>4</v>
      </c>
      <c r="Q9" s="28">
        <f>COUNTIF('Input Volunteers'!R6:R480,"=4")</f>
        <v>2</v>
      </c>
      <c r="R9" s="26" t="s">
        <v>24</v>
      </c>
      <c r="S9" s="28">
        <f>COUNTIF('Input Volunteers'!V6:V480,"=YES")</f>
        <v>8</v>
      </c>
      <c r="T9" s="26" t="s">
        <v>52</v>
      </c>
      <c r="U9" s="28">
        <f>COUNTIF('Input Volunteers'!X6:X480,"=3")</f>
        <v>7</v>
      </c>
      <c r="V9" s="26">
        <v>4</v>
      </c>
      <c r="W9" s="28">
        <f>COUNTIF('Input Volunteers'!Z6:Z480,"=4")</f>
        <v>0</v>
      </c>
      <c r="X9" s="28">
        <f>COUNTIF('Input Volunteers'!AA6:AA480,"=4")</f>
        <v>0</v>
      </c>
      <c r="Y9" s="28" t="s">
        <v>360</v>
      </c>
      <c r="Z9" s="28">
        <v>10</v>
      </c>
    </row>
    <row r="10" spans="1:26" x14ac:dyDescent="0.25">
      <c r="A10" s="26"/>
      <c r="B10" s="28"/>
      <c r="C10" s="28"/>
      <c r="D10" s="26">
        <v>5</v>
      </c>
      <c r="E10" s="28">
        <f>COUNTIF('Input Volunteers'!D6:D480,"=2008")</f>
        <v>4</v>
      </c>
      <c r="F10" s="26" t="s">
        <v>62</v>
      </c>
      <c r="G10" s="28">
        <f>COUNTIF('Input Volunteers'!J6:J480,"Yes")</f>
        <v>10</v>
      </c>
      <c r="H10" s="26">
        <v>5</v>
      </c>
      <c r="I10" s="28">
        <f>COUNTIF('Input Volunteers'!L6:L480,"=5")</f>
        <v>38</v>
      </c>
      <c r="J10" s="26" t="s">
        <v>19</v>
      </c>
      <c r="K10" s="28">
        <f>COUNTIF('Input Volunteers'!M5:M480,"NA")</f>
        <v>2</v>
      </c>
      <c r="L10" s="26" t="s">
        <v>38</v>
      </c>
      <c r="M10" s="28">
        <f>COUNTIF('Input Volunteers'!O6:O480,"=YES")</f>
        <v>57</v>
      </c>
      <c r="N10" s="26" t="s">
        <v>189</v>
      </c>
      <c r="O10" s="28">
        <f>COUNTIF('Input Volunteers'!Q6:Q480,"5")</f>
        <v>27</v>
      </c>
      <c r="P10" s="26">
        <v>5</v>
      </c>
      <c r="Q10" s="28">
        <f>COUNTIF('Input Volunteers'!R6:R480,"=5")</f>
        <v>25</v>
      </c>
      <c r="R10" s="26" t="s">
        <v>19</v>
      </c>
      <c r="S10" s="28">
        <f>COUNTIF('Input Volunteers'!W6:W480,"=NA")</f>
        <v>40</v>
      </c>
      <c r="T10" s="26" t="s">
        <v>54</v>
      </c>
      <c r="U10" s="28">
        <f>COUNTIF('Input Volunteers'!X6:X480,"=4")</f>
        <v>7</v>
      </c>
      <c r="V10" s="26">
        <v>5</v>
      </c>
      <c r="W10" s="28">
        <f>COUNTIF('Input Volunteers'!Z6:Z480,"=5")</f>
        <v>16</v>
      </c>
      <c r="X10" s="28">
        <f>COUNTIF('Input Volunteers'!AA6:AA480,"=5")</f>
        <v>8</v>
      </c>
      <c r="Y10" s="28" t="s">
        <v>177</v>
      </c>
      <c r="Z10" s="28">
        <f>COUNTIF('Input Volunteers'!C6:C505,"Pakistan")</f>
        <v>2</v>
      </c>
    </row>
    <row r="11" spans="1:26" x14ac:dyDescent="0.25">
      <c r="A11" s="26" t="s">
        <v>1</v>
      </c>
      <c r="B11" s="28" t="s">
        <v>362</v>
      </c>
      <c r="C11" s="154">
        <f>COUNTIFS('Input Volunteers'!B6:B476,"&gt;16",'Input Volunteers'!B6:B476,"&lt;20")</f>
        <v>1</v>
      </c>
      <c r="D11" s="26">
        <v>6</v>
      </c>
      <c r="E11" s="28">
        <f>COUNTIF('Input Volunteers'!D6:D480,"=2007")</f>
        <v>5</v>
      </c>
      <c r="F11" s="26" t="s">
        <v>112</v>
      </c>
      <c r="G11" s="35">
        <f>G8/A6</f>
        <v>1.0490196078431373</v>
      </c>
      <c r="H11" s="26">
        <v>6</v>
      </c>
      <c r="I11" s="28">
        <f>COUNTIF('Input Volunteers'!L6:L480,"=6")</f>
        <v>6</v>
      </c>
      <c r="J11" s="28"/>
      <c r="K11" s="28"/>
      <c r="L11" s="26" t="s">
        <v>39</v>
      </c>
      <c r="M11" s="28">
        <f>COUNTIF('Input Volunteers'!P6:P480,"=Yes")</f>
        <v>69</v>
      </c>
      <c r="N11" s="26" t="s">
        <v>19</v>
      </c>
      <c r="O11" s="28">
        <f>COUNTIF('Input Volunteers'!Q6:Q481,"=NA")</f>
        <v>9</v>
      </c>
      <c r="P11" s="26">
        <v>6</v>
      </c>
      <c r="Q11" s="28">
        <f>COUNTIF('Input Volunteers'!R6:R480,"=6")</f>
        <v>9</v>
      </c>
      <c r="R11" s="26"/>
      <c r="S11" s="28"/>
      <c r="T11" s="26" t="s">
        <v>310</v>
      </c>
      <c r="U11" s="28">
        <f>COUNTIF('Input Volunteers'!X6:X480,"=5")</f>
        <v>14</v>
      </c>
      <c r="V11" s="26">
        <v>6</v>
      </c>
      <c r="W11" s="28">
        <f>COUNTIF('Input Volunteers'!Z6:Z480,"=6")</f>
        <v>4</v>
      </c>
      <c r="X11" s="28">
        <f>COUNTIF('Input Volunteers'!AA6:AA480,"=6")</f>
        <v>3</v>
      </c>
      <c r="Y11" s="28" t="s">
        <v>316</v>
      </c>
      <c r="Z11" s="28">
        <f>COUNTIF('Input Volunteers'!C6:C505,"India")</f>
        <v>10</v>
      </c>
    </row>
    <row r="12" spans="1:26" x14ac:dyDescent="0.25">
      <c r="A12" s="28"/>
      <c r="B12" s="28" t="s">
        <v>363</v>
      </c>
      <c r="C12" s="154">
        <f>COUNTIFS('Input Volunteers'!B6:B476,"&gt;19",'Input Volunteers'!B6:B476,"&lt;25")</f>
        <v>17</v>
      </c>
      <c r="D12" s="26">
        <v>7</v>
      </c>
      <c r="E12" s="28">
        <f>COUNTIF('Input Volunteers'!D6:D480,"=2006")</f>
        <v>9</v>
      </c>
      <c r="F12" s="26" t="s">
        <v>160</v>
      </c>
      <c r="G12" s="35">
        <f>G8/G6</f>
        <v>1.8448275862068966</v>
      </c>
      <c r="H12" s="26">
        <v>7</v>
      </c>
      <c r="I12" s="28">
        <f>COUNTIF('Input Volunteers'!L6:L480,"=7")</f>
        <v>8</v>
      </c>
      <c r="J12" s="28"/>
      <c r="K12" s="28"/>
      <c r="L12" s="26" t="s">
        <v>40</v>
      </c>
      <c r="M12" s="28">
        <f>COUNTIF('Input Volunteers'!P6:P480,"=No")</f>
        <v>0</v>
      </c>
      <c r="N12" s="26"/>
      <c r="O12" s="28"/>
      <c r="P12" s="26">
        <v>7</v>
      </c>
      <c r="Q12" s="28">
        <f>COUNTIF('Input Volunteers'!R6:R480,"=7")</f>
        <v>9</v>
      </c>
      <c r="R12" s="26" t="s">
        <v>311</v>
      </c>
      <c r="S12" s="28"/>
      <c r="T12" s="26" t="s">
        <v>20</v>
      </c>
      <c r="U12" s="28">
        <f>COUNTIF('Input Volunteers'!Y6:Y480,"=1")</f>
        <v>60</v>
      </c>
      <c r="V12" s="26">
        <v>7</v>
      </c>
      <c r="W12" s="28">
        <f>COUNTIF('Input Volunteers'!Z6:Z480,"=7")</f>
        <v>15</v>
      </c>
      <c r="X12" s="28">
        <f>COUNTIF('Input Volunteers'!AA6:AA480,"=7")</f>
        <v>11</v>
      </c>
      <c r="Y12" s="28" t="s">
        <v>32</v>
      </c>
      <c r="Z12" s="28">
        <v>6</v>
      </c>
    </row>
    <row r="13" spans="1:26" x14ac:dyDescent="0.25">
      <c r="A13" s="28"/>
      <c r="B13" s="28" t="s">
        <v>364</v>
      </c>
      <c r="C13" s="154">
        <f>COUNTIFS('Input Volunteers'!B6:B476,"&gt;24",'Input Volunteers'!B6:B476,"&lt;30")</f>
        <v>26</v>
      </c>
      <c r="D13" s="26">
        <v>8</v>
      </c>
      <c r="E13" s="28">
        <f>COUNTIF('Input Volunteers'!D6:D480,"=2005")</f>
        <v>10</v>
      </c>
      <c r="F13" s="26" t="s">
        <v>19</v>
      </c>
      <c r="G13" s="28">
        <f>COUNTIF('Input Volunteers'!G6:G480,"NA")</f>
        <v>24</v>
      </c>
      <c r="H13" s="26">
        <v>8</v>
      </c>
      <c r="I13" s="28">
        <f>COUNTIF('Input Volunteers'!L6:L480,"=8")</f>
        <v>2</v>
      </c>
      <c r="J13" s="28"/>
      <c r="K13" s="28"/>
      <c r="L13" s="26" t="s">
        <v>19</v>
      </c>
      <c r="M13" s="28">
        <f>COUNTIFS('Input Volunteers'!N6:N480,"=NA")</f>
        <v>24</v>
      </c>
      <c r="N13" s="28"/>
      <c r="O13" s="28"/>
      <c r="P13" s="26">
        <v>8</v>
      </c>
      <c r="Q13" s="28">
        <f>COUNTIF('Input Volunteers'!R6:R480,"=8")</f>
        <v>7</v>
      </c>
      <c r="R13" s="28"/>
      <c r="S13" s="28"/>
      <c r="T13" s="26" t="s">
        <v>18</v>
      </c>
      <c r="U13" s="28">
        <f>COUNTIF('Input Volunteers'!Y6:Y480,"=2")</f>
        <v>1</v>
      </c>
      <c r="V13" s="26">
        <v>8</v>
      </c>
      <c r="W13" s="28">
        <f>COUNTIF('Input Volunteers'!Z6:Z480,"=8")</f>
        <v>10</v>
      </c>
      <c r="X13" s="28">
        <f>COUNTIF('Input Volunteers'!AA6:AA480,"=9")</f>
        <v>45</v>
      </c>
      <c r="Y13" s="28" t="s">
        <v>19</v>
      </c>
      <c r="Z13" s="28">
        <f>COUNTIF('Input Volunteers'!C6:C514,"NA")</f>
        <v>7</v>
      </c>
    </row>
    <row r="14" spans="1:26" x14ac:dyDescent="0.25">
      <c r="A14" s="28"/>
      <c r="B14" s="28" t="s">
        <v>365</v>
      </c>
      <c r="C14" s="154">
        <f>COUNTIFS('Input Volunteers'!B6:B476,"&gt;29",'Input Volunteers'!B6:B476,"&lt;35")</f>
        <v>15</v>
      </c>
      <c r="D14" s="26">
        <v>9</v>
      </c>
      <c r="E14" s="28">
        <f>COUNTIF('Input Volunteers'!D6:D480,"=2004")</f>
        <v>7</v>
      </c>
      <c r="F14" s="26" t="s">
        <v>422</v>
      </c>
      <c r="G14" s="28">
        <f>COUNTIF('Input Volunteers'!G6:G480,"NO")</f>
        <v>8</v>
      </c>
      <c r="H14" s="26">
        <v>9</v>
      </c>
      <c r="I14" s="28">
        <f>COUNTIF('Input Volunteers'!L6:L480,"=9")</f>
        <v>10</v>
      </c>
      <c r="J14" s="28"/>
      <c r="K14" s="28"/>
      <c r="L14" s="28"/>
      <c r="M14" s="28"/>
      <c r="N14" s="28"/>
      <c r="O14" s="28"/>
      <c r="P14" s="26">
        <v>9</v>
      </c>
      <c r="Q14" s="28">
        <f>COUNTIF('Input Volunteers'!R6:R480,"=9")</f>
        <v>19</v>
      </c>
      <c r="R14" s="28"/>
      <c r="S14" s="28"/>
      <c r="T14" s="26" t="s">
        <v>52</v>
      </c>
      <c r="U14" s="28">
        <f>COUNTIF('Input Volunteers'!Y6:Y480,"=3")</f>
        <v>10</v>
      </c>
      <c r="V14" s="26">
        <v>9</v>
      </c>
      <c r="W14" s="28">
        <f>COUNTIF('Input Volunteers'!Z6:Z480,"=9")</f>
        <v>36</v>
      </c>
      <c r="X14" s="28">
        <f>COUNTIF('Input Volunteers'!AA6:AA480,"=9")</f>
        <v>45</v>
      </c>
      <c r="Y14" s="28"/>
      <c r="Z14" s="28"/>
    </row>
    <row r="15" spans="1:26" x14ac:dyDescent="0.25">
      <c r="A15" s="28"/>
      <c r="B15" s="28" t="s">
        <v>366</v>
      </c>
      <c r="C15" s="154">
        <f>COUNTIFS('Input Volunteers'!B6:B476,"&gt;34",'Input Volunteers'!B6:B476,"&lt;40")</f>
        <v>11</v>
      </c>
      <c r="D15" s="26">
        <v>10</v>
      </c>
      <c r="E15" s="28">
        <f>COUNTIF('Input Volunteers'!D6:D480,"=2003")</f>
        <v>4</v>
      </c>
      <c r="F15" s="28"/>
      <c r="G15" s="28"/>
      <c r="H15" s="26" t="s">
        <v>19</v>
      </c>
      <c r="I15" s="28">
        <f>COUNTIF('Input Volunteers'!L6:L480,"NA")</f>
        <v>8</v>
      </c>
      <c r="J15" s="28"/>
      <c r="K15" s="28"/>
      <c r="L15" s="28"/>
      <c r="M15" s="28"/>
      <c r="N15" s="28"/>
      <c r="O15" s="28"/>
      <c r="P15" s="26" t="s">
        <v>27</v>
      </c>
      <c r="Q15" s="28">
        <f>COUNTIF('Input Volunteers'!R6:R480,"=10")</f>
        <v>5</v>
      </c>
      <c r="R15" s="28"/>
      <c r="S15" s="28"/>
      <c r="T15" s="26" t="s">
        <v>54</v>
      </c>
      <c r="U15" s="28">
        <f>COUNTIF('Input Volunteers'!Y6:Y480,"=4")</f>
        <v>7</v>
      </c>
      <c r="V15" s="26" t="s">
        <v>27</v>
      </c>
      <c r="W15" s="28">
        <f>COUNTIF('Input Volunteers'!Z6:Z480,"=10")</f>
        <v>2</v>
      </c>
      <c r="X15" s="28">
        <f>COUNTIF('Input Volunteers'!AA6:AA480,"=10")</f>
        <v>2</v>
      </c>
      <c r="Y15" s="28"/>
      <c r="Z15" s="28"/>
    </row>
    <row r="16" spans="1:26" x14ac:dyDescent="0.25">
      <c r="A16" s="28"/>
      <c r="B16" s="28" t="s">
        <v>367</v>
      </c>
      <c r="C16" s="154">
        <f>COUNTIFS('Input Volunteers'!B6:B476,"&gt;39",'Input Volunteers'!B6:B476,"&lt;45")</f>
        <v>5</v>
      </c>
      <c r="D16" s="26" t="s">
        <v>26</v>
      </c>
      <c r="E16" s="28">
        <f>COUNTIF('Input Volunteers'!D6:D480,"&lt;2002")</f>
        <v>0</v>
      </c>
      <c r="F16" s="28"/>
      <c r="G16" s="28"/>
      <c r="H16" s="26" t="s">
        <v>58</v>
      </c>
      <c r="I16" s="35">
        <f>(H6*I6+H7*I7+H8*I8+H9*I9+H10*I10+H11*I11+H12*I12+H13*I13+H14*I14)/SUM(I6:I14)</f>
        <v>5.3132530120481931</v>
      </c>
      <c r="J16" s="28"/>
      <c r="K16" s="28"/>
      <c r="L16" s="28"/>
      <c r="M16" s="28"/>
      <c r="N16" s="28"/>
      <c r="O16" s="28"/>
      <c r="P16" s="26" t="s">
        <v>57</v>
      </c>
      <c r="Q16" s="35">
        <f>(P6*Q6+P7*Q7+P8*Q8+P9*Q9+P10*Q10+P11*Q11+P12*Q12+P13*Q13+P14*Q14)/SUM(Q6:Q14)</f>
        <v>6.2278481012658231</v>
      </c>
      <c r="R16" s="28"/>
      <c r="S16" s="28"/>
      <c r="T16" s="28"/>
      <c r="U16" s="28"/>
      <c r="V16" s="26" t="s">
        <v>55</v>
      </c>
      <c r="W16" s="35">
        <f>(V6*W6+V7*W7+V8*W8+V9*W9+V10*W10+V11*W11+V12*W12+V13*W13+V14*W14)/SUM(W6:W14)</f>
        <v>7.5121951219512191</v>
      </c>
      <c r="X16" s="35">
        <f>(V6*X6+V7*X7+V8*X8+V9*X9+V10*X10+V11*X11+V12*X12+V13*X13+V14*X14)/SUM(X6:X14)</f>
        <v>7.9823008849557526</v>
      </c>
      <c r="Y16" s="28" t="s">
        <v>96</v>
      </c>
      <c r="Z16" s="28">
        <f>SUM(Z6:Z14)</f>
        <v>96</v>
      </c>
    </row>
    <row r="17" spans="1:29" x14ac:dyDescent="0.25">
      <c r="A17" s="28"/>
      <c r="B17" s="28" t="s">
        <v>368</v>
      </c>
      <c r="C17" s="154">
        <f>COUNTIFS('Input Volunteers'!B6:B476,"&gt;44",'Input Volunteers'!B6:B476,"&lt;50")</f>
        <v>6</v>
      </c>
      <c r="D17" s="26" t="s">
        <v>19</v>
      </c>
      <c r="E17" s="28">
        <f>COUNTIF('Input Volunteers'!D6:D480,"=NA")</f>
        <v>14</v>
      </c>
      <c r="F17" s="28"/>
      <c r="G17" s="28"/>
      <c r="H17" s="28"/>
      <c r="I17" s="28"/>
      <c r="J17" s="28"/>
      <c r="K17" s="28"/>
      <c r="L17" s="28"/>
      <c r="M17" s="28"/>
      <c r="N17" s="28"/>
      <c r="O17" s="28"/>
      <c r="P17" s="28"/>
      <c r="Q17" s="28"/>
      <c r="R17" s="28"/>
      <c r="S17" s="28"/>
      <c r="T17" s="28"/>
      <c r="U17" s="28"/>
      <c r="V17" s="28"/>
      <c r="W17" s="28"/>
      <c r="X17" s="28"/>
      <c r="Y17" s="28"/>
      <c r="Z17" s="28"/>
    </row>
    <row r="18" spans="1:29" x14ac:dyDescent="0.25">
      <c r="A18" s="28"/>
      <c r="B18" s="28" t="s">
        <v>369</v>
      </c>
      <c r="C18" s="154">
        <f>COUNTIFS('Input Volunteers'!B6:B476,"&gt;49",'Input Volunteers'!B6:B476,"&lt;90")</f>
        <v>2</v>
      </c>
      <c r="D18" s="36" t="s">
        <v>28</v>
      </c>
      <c r="E18" s="35">
        <f>(D6*E6+D7*E7+D8*E8+D9*E9+D10*E10+D11*E11+D12*E12+D13*E13+D14*E14+D15*E15)/SUM(E6:E15)</f>
        <v>4.8026315789473681</v>
      </c>
      <c r="F18" s="28"/>
      <c r="G18" s="28"/>
      <c r="H18" s="28"/>
      <c r="I18" s="28"/>
      <c r="J18" s="28"/>
      <c r="K18" s="28"/>
      <c r="L18" s="28"/>
      <c r="M18" s="28"/>
      <c r="N18" s="28"/>
      <c r="O18" s="28"/>
      <c r="P18" s="28"/>
      <c r="Q18" s="28"/>
      <c r="R18" s="28"/>
      <c r="S18" s="28"/>
      <c r="T18" s="28"/>
      <c r="U18" s="28"/>
      <c r="V18" s="28"/>
      <c r="W18" s="28"/>
      <c r="X18" s="28"/>
      <c r="Y18" s="28"/>
      <c r="Z18" s="28"/>
    </row>
    <row r="19" spans="1:29" x14ac:dyDescent="0.25">
      <c r="A19" s="26" t="s">
        <v>358</v>
      </c>
      <c r="B19" s="28">
        <f>A6</f>
        <v>102</v>
      </c>
      <c r="C19" s="28">
        <f>SUM(C8:C18)</f>
        <v>91</v>
      </c>
      <c r="D19" s="28"/>
      <c r="E19" s="28">
        <f>SUM(E6:E17)</f>
        <v>90</v>
      </c>
      <c r="F19" s="28"/>
      <c r="G19" s="28">
        <f>G6+G13+G14</f>
        <v>90</v>
      </c>
      <c r="H19" s="28"/>
      <c r="I19" s="28">
        <f>SUM(I6:I15)</f>
        <v>91</v>
      </c>
      <c r="J19" s="28"/>
      <c r="K19" s="28">
        <f>SUM(K6:K10)</f>
        <v>84</v>
      </c>
      <c r="L19" s="28"/>
      <c r="M19" s="28">
        <f>SUM(M6:M9)+M13</f>
        <v>91</v>
      </c>
      <c r="N19" s="28"/>
      <c r="O19" s="28">
        <f>SUM(O6:O12)</f>
        <v>91</v>
      </c>
      <c r="P19" s="28"/>
      <c r="Q19" s="28">
        <f>SUM(Q6:Q15)</f>
        <v>84</v>
      </c>
      <c r="R19" s="28"/>
      <c r="S19" s="28"/>
      <c r="T19" s="28"/>
      <c r="U19" s="28">
        <f>SUM(U7:U11)</f>
        <v>83</v>
      </c>
      <c r="V19" s="28"/>
      <c r="W19" s="28">
        <f>SUM(W6:W15)</f>
        <v>84</v>
      </c>
      <c r="X19" s="28"/>
      <c r="Y19" s="28"/>
      <c r="Z19" s="28"/>
    </row>
    <row r="21" spans="1:29" ht="15.75" thickBot="1" x14ac:dyDescent="0.3"/>
    <row r="22" spans="1:29" ht="29.25" thickBot="1" x14ac:dyDescent="0.5">
      <c r="A22" s="48"/>
      <c r="B22" s="49"/>
      <c r="C22" s="49"/>
      <c r="D22" s="49"/>
      <c r="E22" s="50" t="s">
        <v>101</v>
      </c>
      <c r="F22" s="49"/>
      <c r="G22" s="49"/>
      <c r="H22" s="49"/>
      <c r="I22" s="49"/>
      <c r="J22" s="49"/>
      <c r="K22" s="49"/>
      <c r="L22" s="49"/>
      <c r="M22" s="49"/>
      <c r="N22" s="49"/>
      <c r="O22" s="49"/>
      <c r="P22" s="49"/>
      <c r="Q22" s="51"/>
      <c r="T22" s="412" t="s">
        <v>579</v>
      </c>
      <c r="U22" s="413"/>
      <c r="V22" s="413"/>
    </row>
    <row r="23" spans="1:29" ht="29.25" thickBot="1" x14ac:dyDescent="0.5">
      <c r="A23" s="59" t="s">
        <v>117</v>
      </c>
      <c r="B23" s="60"/>
      <c r="C23" s="49"/>
      <c r="D23" s="49"/>
      <c r="E23" s="50"/>
      <c r="F23" s="51"/>
      <c r="G23" s="22" t="s">
        <v>118</v>
      </c>
      <c r="H23" s="14"/>
      <c r="I23" s="14"/>
      <c r="J23" s="53"/>
      <c r="K23" s="54" t="s">
        <v>105</v>
      </c>
      <c r="L23" s="14"/>
      <c r="M23" s="14"/>
      <c r="N23" s="14"/>
      <c r="O23" s="14"/>
      <c r="P23" s="53"/>
      <c r="Q23" s="55" t="s">
        <v>157</v>
      </c>
      <c r="T23" s="100">
        <f>COUNTIF('Input Volunteers'!E6:E105, "Yes")</f>
        <v>45</v>
      </c>
      <c r="U23" s="182">
        <f>T23/(T23+T24)</f>
        <v>0.4838709677419355</v>
      </c>
      <c r="V23" s="28"/>
    </row>
    <row r="24" spans="1:29" x14ac:dyDescent="0.25">
      <c r="A24" s="37" t="s">
        <v>96</v>
      </c>
      <c r="B24" s="37" t="s">
        <v>77</v>
      </c>
      <c r="C24" s="37" t="s">
        <v>222</v>
      </c>
      <c r="D24" s="38"/>
      <c r="E24" s="37" t="s">
        <v>103</v>
      </c>
      <c r="F24" s="38"/>
      <c r="G24" s="26" t="s">
        <v>109</v>
      </c>
      <c r="H24" s="26" t="s">
        <v>402</v>
      </c>
      <c r="I24" s="26" t="s">
        <v>120</v>
      </c>
      <c r="J24" s="56" t="s">
        <v>116</v>
      </c>
      <c r="K24" s="28" t="s">
        <v>106</v>
      </c>
      <c r="L24" s="26" t="s">
        <v>83</v>
      </c>
      <c r="M24" s="26" t="s">
        <v>84</v>
      </c>
      <c r="N24" s="26" t="s">
        <v>102</v>
      </c>
      <c r="O24" s="26" t="s">
        <v>85</v>
      </c>
      <c r="P24" s="26" t="s">
        <v>493</v>
      </c>
      <c r="Q24" s="26" t="s">
        <v>158</v>
      </c>
      <c r="T24" s="100">
        <f>COUNTIF('Input Volunteers'!E6:E105,"No")</f>
        <v>48</v>
      </c>
      <c r="U24" s="28"/>
      <c r="V24" s="28"/>
    </row>
    <row r="25" spans="1:29" x14ac:dyDescent="0.25">
      <c r="A25" s="2" t="s">
        <v>96</v>
      </c>
      <c r="B25" s="26">
        <f>COUNTIF('Volunteer Exp'!H6:H489,"&gt;0")</f>
        <v>57</v>
      </c>
      <c r="C25" s="26"/>
      <c r="D25" s="28"/>
      <c r="E25" s="26" t="s">
        <v>98</v>
      </c>
      <c r="F25" s="26" t="s">
        <v>108</v>
      </c>
      <c r="G25" s="28"/>
      <c r="H25" s="28"/>
      <c r="I25" s="26" t="s">
        <v>96</v>
      </c>
      <c r="J25" s="28"/>
      <c r="K25" s="26">
        <v>1</v>
      </c>
      <c r="L25" s="28">
        <f>COUNTIF('Volunteer Exp'!J6:J477,"=1")</f>
        <v>0</v>
      </c>
      <c r="M25" s="28">
        <f>COUNTIF('Volunteer Exp'!K6:K477,"=1")</f>
        <v>0</v>
      </c>
      <c r="N25" s="28">
        <f>COUNTIF('Volunteer Exp'!L6:L477,"=1")</f>
        <v>0</v>
      </c>
      <c r="O25" s="28">
        <f>COUNTIF('Volunteer Exp'!M6:M477,"=1")</f>
        <v>0</v>
      </c>
      <c r="P25" s="28">
        <f>COUNTIF('Volunteer Exp'!N6:N477,"=1")</f>
        <v>0</v>
      </c>
      <c r="Q25" s="28">
        <f>COUNTIFS('Volunteer Exp'!I6:I489,"=YES",'Volunteer Exp'!H6:H489,"&gt;4.9")</f>
        <v>44</v>
      </c>
    </row>
    <row r="26" spans="1:29" ht="15.75" x14ac:dyDescent="0.25">
      <c r="A26" s="26" t="s">
        <v>83</v>
      </c>
      <c r="B26" s="26">
        <f>COUNTIF('Volunteer Exp'!C6:C399,"&gt;0")</f>
        <v>43</v>
      </c>
      <c r="C26" s="26" t="s">
        <v>83</v>
      </c>
      <c r="D26" s="28">
        <f>SUM('Volunteer Exp'!C6:C477)</f>
        <v>366</v>
      </c>
      <c r="E26" s="57">
        <v>1</v>
      </c>
      <c r="F26" s="28">
        <f>COUNTIFS('Volunteer Exp'!H6:H477,"&gt;0",'Volunteer Exp'!H6:H477,"&lt;5.9")</f>
        <v>6</v>
      </c>
      <c r="G26" s="26" t="s">
        <v>287</v>
      </c>
      <c r="H26" s="28">
        <f>SUM('Volunteer Exp'!O6:O477)</f>
        <v>283</v>
      </c>
      <c r="I26" s="28">
        <f>COUNTA('Volunteer Exp'!W6:W477)</f>
        <v>37</v>
      </c>
      <c r="J26" s="28">
        <f>'Client contacts'!F6</f>
        <v>53</v>
      </c>
      <c r="K26" s="26">
        <v>2</v>
      </c>
      <c r="L26" s="28">
        <f>COUNTIF('Volunteer Exp'!J6:J478,"=2")</f>
        <v>0</v>
      </c>
      <c r="M26" s="28">
        <f>COUNTIF('Volunteer Exp'!K6:K478,"=2")</f>
        <v>0</v>
      </c>
      <c r="N26" s="28">
        <f>COUNTIF('Volunteer Exp'!L6:L478,"=2")</f>
        <v>0</v>
      </c>
      <c r="O26" s="28">
        <f>COUNTIF('Volunteer Exp'!M6:M478,"=2")</f>
        <v>0</v>
      </c>
      <c r="P26" s="28">
        <f>COUNTIF('Volunteer Exp'!N6:N478,"=2")</f>
        <v>0</v>
      </c>
      <c r="Q26" s="28"/>
      <c r="T26" s="414" t="s">
        <v>583</v>
      </c>
      <c r="U26" s="415"/>
      <c r="V26" s="415"/>
      <c r="W26" s="415"/>
      <c r="X26" s="415"/>
      <c r="Y26" s="415"/>
      <c r="Z26" s="415"/>
      <c r="AA26" s="415"/>
      <c r="AB26" s="415"/>
      <c r="AC26" s="416"/>
    </row>
    <row r="27" spans="1:29" x14ac:dyDescent="0.25">
      <c r="A27" s="26" t="s">
        <v>84</v>
      </c>
      <c r="B27" s="28">
        <f>COUNTIF('Volunteer Exp'!D6:D399,"&gt;0")</f>
        <v>28</v>
      </c>
      <c r="C27" s="26" t="s">
        <v>84</v>
      </c>
      <c r="D27" s="28">
        <f>SUM('Volunteer Exp'!D6:D478)</f>
        <v>200</v>
      </c>
      <c r="E27" s="57">
        <v>2</v>
      </c>
      <c r="F27" s="28">
        <f>COUNTIFS('Volunteer Exp'!H6:H478,"&gt;5.9",'Volunteer Exp'!H6:H478,"&lt;9.9")</f>
        <v>17</v>
      </c>
      <c r="G27" s="26" t="s">
        <v>284</v>
      </c>
      <c r="H27" s="28">
        <f>SUM('Volunteer Exp'!P6:P477)</f>
        <v>99</v>
      </c>
      <c r="I27" s="28"/>
      <c r="J27" s="28">
        <f>'Client contacts'!J6</f>
        <v>160</v>
      </c>
      <c r="K27" s="26">
        <v>3</v>
      </c>
      <c r="L27" s="28">
        <f>COUNTIF('Volunteer Exp'!J6:J479,"=3")</f>
        <v>0</v>
      </c>
      <c r="M27" s="28">
        <f>COUNTIF('Volunteer Exp'!K6:K479,"=3")</f>
        <v>0</v>
      </c>
      <c r="N27" s="28">
        <f>COUNTIF('Volunteer Exp'!L6:L479,"=3")</f>
        <v>1</v>
      </c>
      <c r="O27" s="28">
        <f>COUNTIF('Volunteer Exp'!M6:M479,"=3")</f>
        <v>0</v>
      </c>
      <c r="P27" s="28">
        <f>COUNTIF('Volunteer Exp'!N6:N479,"=3")</f>
        <v>0</v>
      </c>
      <c r="Q27" s="28"/>
      <c r="T27" s="28">
        <v>0</v>
      </c>
      <c r="U27" s="28" t="s">
        <v>587</v>
      </c>
      <c r="V27" s="28" t="s">
        <v>588</v>
      </c>
      <c r="W27" s="28" t="s">
        <v>589</v>
      </c>
      <c r="X27" s="28" t="s">
        <v>584</v>
      </c>
      <c r="Y27" s="28" t="s">
        <v>585</v>
      </c>
      <c r="Z27" s="28" t="s">
        <v>586</v>
      </c>
      <c r="AA27" s="28" t="s">
        <v>590</v>
      </c>
      <c r="AB27" s="28" t="s">
        <v>591</v>
      </c>
      <c r="AC27" s="334" t="s">
        <v>96</v>
      </c>
    </row>
    <row r="28" spans="1:29" x14ac:dyDescent="0.25">
      <c r="A28" s="26" t="s">
        <v>102</v>
      </c>
      <c r="B28" s="28">
        <f>COUNTIF('Volunteer Exp'!E6:E399,"&gt;0")</f>
        <v>23</v>
      </c>
      <c r="C28" s="26" t="s">
        <v>102</v>
      </c>
      <c r="D28" s="28">
        <f>SUM('Volunteer Exp'!E6:E479)</f>
        <v>81</v>
      </c>
      <c r="E28" s="57">
        <v>3</v>
      </c>
      <c r="F28" s="28">
        <f>COUNTIFS('Volunteer Exp'!H6:H479,"&gt;9.9",'Volunteer Exp'!H6:H479,"&lt;13.9")</f>
        <v>12</v>
      </c>
      <c r="G28" s="26" t="s">
        <v>102</v>
      </c>
      <c r="H28" s="28">
        <f>SUM('Volunteer Exp'!Q6:Q477)</f>
        <v>19</v>
      </c>
      <c r="I28" s="28"/>
      <c r="J28" s="28">
        <f>'Client contacts'!N6</f>
        <v>30</v>
      </c>
      <c r="K28" s="26">
        <v>4</v>
      </c>
      <c r="L28" s="28">
        <f>COUNTIF('Volunteer Exp'!J6:J480,"=4")</f>
        <v>0</v>
      </c>
      <c r="M28" s="28">
        <f>COUNTIF('Volunteer Exp'!K6:K480,"=4")</f>
        <v>0</v>
      </c>
      <c r="N28" s="28">
        <f>COUNTIF('Volunteer Exp'!L6:L480,"=4")</f>
        <v>0</v>
      </c>
      <c r="O28" s="28">
        <f>COUNTIF('Volunteer Exp'!M6:M480,"=4")</f>
        <v>0</v>
      </c>
      <c r="P28" s="28">
        <f>COUNTIF('Volunteer Exp'!N6:N480,"=4")</f>
        <v>0</v>
      </c>
      <c r="Q28" s="28"/>
      <c r="T28" s="28">
        <v>9</v>
      </c>
      <c r="U28" s="28">
        <v>12</v>
      </c>
      <c r="V28" s="28">
        <v>21</v>
      </c>
      <c r="W28" s="28">
        <v>13</v>
      </c>
      <c r="X28" s="28">
        <v>11</v>
      </c>
      <c r="Y28" s="28">
        <v>6</v>
      </c>
      <c r="Z28" s="28">
        <v>10</v>
      </c>
      <c r="AA28" s="28">
        <v>16</v>
      </c>
      <c r="AB28" s="28">
        <v>4</v>
      </c>
      <c r="AC28" s="28">
        <v>102</v>
      </c>
    </row>
    <row r="29" spans="1:29" x14ac:dyDescent="0.25">
      <c r="A29" s="26" t="s">
        <v>85</v>
      </c>
      <c r="B29" s="28">
        <f>COUNTIF('Volunteer Exp'!F6:F399,"&gt;0")</f>
        <v>17</v>
      </c>
      <c r="C29" s="26" t="s">
        <v>85</v>
      </c>
      <c r="D29" s="28">
        <f>SUM('Volunteer Exp'!F6:F480)</f>
        <v>57</v>
      </c>
      <c r="E29" s="57">
        <v>4</v>
      </c>
      <c r="F29" s="28">
        <f>COUNTIFS('Volunteer Exp'!H9:H480,"&gt;13.9",'Volunteer Exp'!H9:H480,"&lt;17.9")</f>
        <v>9</v>
      </c>
      <c r="G29" s="26" t="s">
        <v>285</v>
      </c>
      <c r="H29" s="28">
        <f>SUM('Volunteer Exp'!R6:R477)</f>
        <v>18</v>
      </c>
      <c r="I29" s="28"/>
      <c r="J29" s="28">
        <f>'Client contacts'!R6</f>
        <v>185</v>
      </c>
      <c r="K29" s="26">
        <v>5</v>
      </c>
      <c r="L29" s="28">
        <f>COUNTIF('Volunteer Exp'!J6:J481,"=5")</f>
        <v>3</v>
      </c>
      <c r="M29" s="28">
        <f>COUNTIF('Volunteer Exp'!K6:K477,"=5")</f>
        <v>3</v>
      </c>
      <c r="N29" s="28">
        <f>COUNTIF('Volunteer Exp'!L6:L481,"=5")</f>
        <v>1</v>
      </c>
      <c r="O29" s="28">
        <f>COUNTIF('Volunteer Exp'!M6:M481,"=5")</f>
        <v>2</v>
      </c>
      <c r="P29" s="28">
        <f>COUNTIF('Volunteer Exp'!N6:N481,"=5")</f>
        <v>2</v>
      </c>
      <c r="Q29" s="28"/>
    </row>
    <row r="30" spans="1:29" x14ac:dyDescent="0.25">
      <c r="A30" s="26" t="s">
        <v>495</v>
      </c>
      <c r="B30" s="28">
        <f>COUNTIF('Volunteer Exp'!G6:G399,"&gt;0")</f>
        <v>18</v>
      </c>
      <c r="C30" s="26" t="s">
        <v>495</v>
      </c>
      <c r="D30" s="28">
        <f>SUM('Volunteer Exp'!G6:G477)</f>
        <v>83</v>
      </c>
      <c r="E30" s="57">
        <v>5</v>
      </c>
      <c r="F30" s="28">
        <f>COUNTIFS('Volunteer Exp'!H10:H481,"&gt;17.9",'Volunteer Exp'!H10:H481,"&lt;21.9")</f>
        <v>5</v>
      </c>
      <c r="G30" s="26" t="s">
        <v>494</v>
      </c>
      <c r="H30" s="28">
        <f>SUM('Volunteer Exp'!S6:S477)</f>
        <v>206</v>
      </c>
      <c r="I30" s="28"/>
      <c r="J30" s="28">
        <f>'Client contacts'!V6</f>
        <v>113</v>
      </c>
      <c r="K30" s="26">
        <v>6</v>
      </c>
      <c r="L30" s="28">
        <f>COUNTIF('Volunteer Exp'!J6:J477,"=6")</f>
        <v>1</v>
      </c>
      <c r="M30" s="28">
        <f>COUNTIF('Volunteer Exp'!K6:K482,"=6")</f>
        <v>3</v>
      </c>
      <c r="N30" s="28">
        <f>COUNTIF('Volunteer Exp'!L6:L482,"=6")</f>
        <v>1</v>
      </c>
      <c r="O30" s="28">
        <f>COUNTIF('Volunteer Exp'!M6:M482,"=6")</f>
        <v>1</v>
      </c>
      <c r="P30" s="28">
        <f>COUNTIF('Volunteer Exp'!N6:N482,"=6")</f>
        <v>0</v>
      </c>
      <c r="Q30" s="28"/>
    </row>
    <row r="31" spans="1:29" x14ac:dyDescent="0.25">
      <c r="A31" s="26" t="s">
        <v>436</v>
      </c>
      <c r="B31" s="28"/>
      <c r="C31" s="26" t="s">
        <v>96</v>
      </c>
      <c r="D31" s="28">
        <f>SUM(D26:D30)</f>
        <v>787</v>
      </c>
      <c r="E31" s="57">
        <v>6</v>
      </c>
      <c r="F31" s="28">
        <f>COUNTIFS('Volunteer Exp'!H11:H482,"&gt;21.9",'Volunteer Exp'!H11:H482,"&lt;26.1")</f>
        <v>5</v>
      </c>
      <c r="G31" s="26" t="s">
        <v>286</v>
      </c>
      <c r="H31" s="28"/>
      <c r="I31" s="28"/>
      <c r="J31" s="28">
        <f>'Client contacts'!Z6</f>
        <v>24</v>
      </c>
      <c r="K31" s="26">
        <v>7</v>
      </c>
      <c r="L31" s="28">
        <f>COUNTIF('Volunteer Exp'!J6:J477,"=7")</f>
        <v>1</v>
      </c>
      <c r="M31" s="28">
        <f>COUNTIF('Volunteer Exp'!K6:K483,"=7")</f>
        <v>4</v>
      </c>
      <c r="N31" s="28">
        <f>COUNTIF('Volunteer Exp'!L6:L483,"=7")</f>
        <v>1</v>
      </c>
      <c r="O31" s="28">
        <f>COUNTIF('Volunteer Exp'!M6:M483,"=7")</f>
        <v>0</v>
      </c>
      <c r="P31" s="28">
        <f>COUNTIF('Volunteer Exp'!N6:N483,"=7")</f>
        <v>2</v>
      </c>
      <c r="Q31" s="28"/>
    </row>
    <row r="32" spans="1:29" x14ac:dyDescent="0.25">
      <c r="A32" s="28">
        <f>COUNTIFS('Volunteer Exp'!D6:D399,"&gt;1",'Volunteer Exp'!C6:C399,"&lt;1",'Volunteer Exp'!E6:E399,"&lt;1",'Volunteer Exp'!F6:F399,"&lt;1",'Volunteer Exp'!G6:G399,"&lt;1")</f>
        <v>6</v>
      </c>
      <c r="B32" s="28"/>
      <c r="C32" s="56"/>
      <c r="D32" s="28"/>
      <c r="E32" s="57">
        <v>7</v>
      </c>
      <c r="F32" s="28">
        <f>COUNTIF('Volunteer Exp'!H6:H483,"=7")</f>
        <v>2</v>
      </c>
      <c r="G32" s="26" t="s">
        <v>21</v>
      </c>
      <c r="H32" s="28"/>
      <c r="I32" s="28"/>
      <c r="J32" s="28">
        <f>'Client contacts'!AD6</f>
        <v>11</v>
      </c>
      <c r="K32" s="26">
        <v>8</v>
      </c>
      <c r="L32" s="28">
        <f>COUNTIF('Volunteer Exp'!J6:J477,"=8")</f>
        <v>7</v>
      </c>
      <c r="M32" s="28">
        <f>COUNTIF('Volunteer Exp'!K6:K484,"=8")</f>
        <v>4</v>
      </c>
      <c r="N32" s="28">
        <f>COUNTIF('Volunteer Exp'!L6:L484,"=8")</f>
        <v>2</v>
      </c>
      <c r="O32" s="28">
        <f>COUNTIF('Volunteer Exp'!M6:M484,"=8")</f>
        <v>4</v>
      </c>
      <c r="P32" s="28">
        <f>COUNTIF('Volunteer Exp'!N6:N484,"=8")</f>
        <v>1</v>
      </c>
      <c r="Q32" s="28"/>
    </row>
    <row r="33" spans="1:25" x14ac:dyDescent="0.25">
      <c r="A33" s="28"/>
      <c r="B33" s="28"/>
      <c r="C33" s="56"/>
      <c r="D33" s="28"/>
      <c r="E33" s="57">
        <v>8</v>
      </c>
      <c r="F33" s="28">
        <f>COUNTIF('Volunteer Exp'!H6:H484,"=8")</f>
        <v>7</v>
      </c>
      <c r="G33" s="26" t="s">
        <v>32</v>
      </c>
      <c r="H33" s="28"/>
      <c r="I33" s="28"/>
      <c r="J33" s="28">
        <f>'Client contacts'!AI6</f>
        <v>22</v>
      </c>
      <c r="K33" s="26">
        <v>9</v>
      </c>
      <c r="L33" s="28">
        <f>COUNTIF('Volunteer Exp'!J6:J477,"=9")</f>
        <v>28</v>
      </c>
      <c r="M33" s="28">
        <f>COUNTIF('Volunteer Exp'!K6:K485,"=9")</f>
        <v>12</v>
      </c>
      <c r="N33" s="28">
        <f>COUNTIF('Volunteer Exp'!L6:L485,"=9")</f>
        <v>8</v>
      </c>
      <c r="O33" s="28">
        <f>COUNTIF('Volunteer Exp'!M6:M485,"=9")</f>
        <v>8</v>
      </c>
      <c r="P33" s="28">
        <f>COUNTIF('Volunteer Exp'!N6:N485,"=9")</f>
        <v>6</v>
      </c>
      <c r="Q33" s="28"/>
    </row>
    <row r="34" spans="1:25" x14ac:dyDescent="0.25">
      <c r="A34" s="28"/>
      <c r="B34" s="28"/>
      <c r="C34" s="56"/>
      <c r="D34" s="28"/>
      <c r="E34" s="57"/>
      <c r="F34" s="28">
        <f>COUNTIF('Volunteer Exp'!H6:H485,"=9")</f>
        <v>7</v>
      </c>
      <c r="G34" s="26"/>
      <c r="H34" s="28"/>
      <c r="I34" s="28"/>
      <c r="J34" s="28"/>
      <c r="K34" s="26" t="s">
        <v>27</v>
      </c>
      <c r="L34" s="28">
        <f>COUNTIF('Volunteer Exp'!J6:J477,"=10")</f>
        <v>0</v>
      </c>
      <c r="M34" s="28">
        <f>COUNTIF('Volunteer Exp'!K6:K486,"=10")</f>
        <v>0</v>
      </c>
      <c r="N34" s="28">
        <f>COUNTIF('Volunteer Exp'!L14:L486,"=1")</f>
        <v>0</v>
      </c>
      <c r="O34" s="28">
        <f>COUNTIF('Volunteer Exp'!M14:M486,"=1")</f>
        <v>0</v>
      </c>
      <c r="P34" s="28">
        <f>COUNTIF('Volunteer Exp'!N14:N486,"=1")</f>
        <v>0</v>
      </c>
      <c r="Q34" s="28"/>
    </row>
    <row r="35" spans="1:25" x14ac:dyDescent="0.25">
      <c r="A35" s="28"/>
      <c r="B35" s="28"/>
      <c r="C35" s="56"/>
      <c r="D35" s="28"/>
      <c r="E35" s="26" t="s">
        <v>27</v>
      </c>
      <c r="F35" s="28">
        <f>COUNTIF('Volunteer Exp'!H6:H477,"=10")</f>
        <v>5</v>
      </c>
      <c r="G35" s="26"/>
      <c r="H35" s="28"/>
      <c r="I35" s="26" t="s">
        <v>437</v>
      </c>
      <c r="J35" s="28">
        <f>COUNTIF('Client contacts'!B7:B398,"&gt;1")</f>
        <v>25</v>
      </c>
      <c r="K35" s="58" t="s">
        <v>107</v>
      </c>
      <c r="L35" s="35">
        <f>(L25*K25+L26*K26+L27*K27+L28*K28+L29*K29+L30*K30+L31*K31+L32*K32+L33*K33)/SUM(L25:L33)</f>
        <v>8.4</v>
      </c>
      <c r="M35" s="35">
        <f>(M25*K25+M26*K26+M27*K27+M28*K28+M29*K29+M30*K30+M31*K31+M32*K32+M33*K33)/SUM(M25:M33)</f>
        <v>7.7307692307692308</v>
      </c>
      <c r="N35" s="35">
        <f>(N25*K25+N26*K26+N27*K27+N28*K28+N29*K29+N30*K30+N31*K31+N32*K32+N33*K33)/SUM(N25:N33)</f>
        <v>7.7857142857142856</v>
      </c>
      <c r="O35" s="35">
        <f>(O25*K25+O26*K26+O27*K27+O28*K28+O29*K29+O30*K30+O31*K31+O32*K32+O33*K33)/SUM(O25:O33)</f>
        <v>8</v>
      </c>
      <c r="P35" s="35">
        <f>(P25*K25+P26*K26+P27*K27+P28*K28+P29*K29+P30*K30+P31*K31+P32*K32+P33*K33)/SUM(P25:P33)</f>
        <v>7.8181818181818183</v>
      </c>
      <c r="Q35" s="28">
        <f>(L25*K25+L26*K26+L27*K27+L28*K28+L29*K29+L30*K30+L31*K31+L32*K32+L33*K33+M25*K25+M26*K26+M27*K27+M28*K28+M29*K29+M30*K30+M31*K31+M32*K32+M33*K33+N25*K25+N26*K26+N27*K27+N28*K28+N29*K29+N30*K30+N31*K31+N32*K32+N33*K33+O25*K25+O26*K26+O27*K27+O28*K28+O29*K29+O30*K30+O31*K31+O32*K32+O33*K33+P25*K25+P26*K26+P27*K27+P28*K28+P29*K29+P30*K30+P31*K31+P32*K32+P33*K33)/SUM(L25:P33)</f>
        <v>8.0377358490566042</v>
      </c>
    </row>
    <row r="36" spans="1:25" x14ac:dyDescent="0.25">
      <c r="A36" s="28"/>
      <c r="B36" s="28"/>
      <c r="C36" s="56"/>
      <c r="D36" s="28"/>
      <c r="E36" s="26" t="s">
        <v>96</v>
      </c>
      <c r="F36" s="28">
        <f>E26*F26+E27*F27+E28*F28+E29*F29+E30*F30+E31*F31+E32*F32+E33*F33+E34*F34</f>
        <v>237</v>
      </c>
      <c r="G36" s="26" t="s">
        <v>96</v>
      </c>
      <c r="H36" s="28">
        <f>SUM(H26:H33)</f>
        <v>625</v>
      </c>
      <c r="I36" s="26" t="s">
        <v>448</v>
      </c>
      <c r="J36" s="28">
        <f>SUM(J26:J35)</f>
        <v>623</v>
      </c>
      <c r="K36" s="28"/>
      <c r="L36" s="28"/>
      <c r="M36" s="28"/>
      <c r="N36" s="28"/>
      <c r="O36" s="28"/>
      <c r="P36" s="28"/>
      <c r="Q36" s="28"/>
    </row>
    <row r="37" spans="1:25" x14ac:dyDescent="0.25">
      <c r="A37" s="28"/>
      <c r="B37" s="28"/>
      <c r="C37" s="56"/>
      <c r="D37" s="28"/>
      <c r="E37" s="26" t="s">
        <v>104</v>
      </c>
      <c r="F37" s="35">
        <f>(F26*E26+F27*E27+F28*E28+F29*E29+F30*E30+F31*E31+F32*E32+F33*E33+F34*E34)/SUM(F26:F34)</f>
        <v>3.3857142857142857</v>
      </c>
      <c r="G37" s="26" t="s">
        <v>549</v>
      </c>
      <c r="H37" s="35">
        <f>H36/B25</f>
        <v>10.964912280701755</v>
      </c>
      <c r="I37" s="26" t="s">
        <v>290</v>
      </c>
      <c r="J37" s="35">
        <f>J36/(COUNTA('Volunteer Exp'!A6:A489)-COUNTIF('Volunteer Exp'!A6:A489,"=0"))</f>
        <v>6.23</v>
      </c>
      <c r="K37" s="28"/>
      <c r="L37" s="28"/>
      <c r="M37" s="28"/>
      <c r="N37" s="28"/>
      <c r="O37" s="28"/>
      <c r="P37" s="28"/>
      <c r="Q37" s="28"/>
    </row>
    <row r="38" spans="1:25" x14ac:dyDescent="0.25">
      <c r="A38" s="28"/>
      <c r="B38" s="28"/>
      <c r="C38" s="28"/>
      <c r="D38" s="28"/>
      <c r="E38" s="28"/>
      <c r="F38" s="28"/>
      <c r="G38" s="26" t="s">
        <v>288</v>
      </c>
      <c r="H38" s="28">
        <f>COUNTIF('Volunteer Exp'!T6:T477,"=YES")</f>
        <v>16</v>
      </c>
      <c r="I38" s="26" t="s">
        <v>289</v>
      </c>
      <c r="J38" s="28" t="e">
        <f>SUM('Volunteer Exp'!U6:U483)</f>
        <v>#REF!</v>
      </c>
      <c r="K38" s="28"/>
      <c r="L38" s="28"/>
      <c r="M38" s="28"/>
      <c r="N38" s="28"/>
      <c r="O38" s="28"/>
      <c r="P38" s="28"/>
      <c r="Q38" s="28"/>
    </row>
    <row r="40" spans="1:25" ht="32.25" customHeight="1" x14ac:dyDescent="0.25"/>
    <row r="41" spans="1:25" x14ac:dyDescent="0.25">
      <c r="Y41" s="4"/>
    </row>
    <row r="42" spans="1:25" ht="15.75" thickBot="1" x14ac:dyDescent="0.3"/>
    <row r="43" spans="1:25" ht="29.25" thickBot="1" x14ac:dyDescent="0.5">
      <c r="A43" s="48"/>
      <c r="B43" s="49"/>
      <c r="C43" s="49"/>
      <c r="D43" s="49"/>
      <c r="E43" s="50" t="s">
        <v>136</v>
      </c>
      <c r="F43" s="49"/>
      <c r="G43" s="49"/>
      <c r="H43" s="49"/>
      <c r="I43" s="49"/>
      <c r="J43" s="49"/>
      <c r="K43" s="49"/>
      <c r="L43" s="49"/>
      <c r="M43" s="49"/>
      <c r="N43" s="49"/>
      <c r="O43" s="49"/>
      <c r="P43" s="49"/>
      <c r="Q43" s="49"/>
      <c r="R43" s="49"/>
      <c r="S43" s="49"/>
      <c r="T43" s="49"/>
      <c r="U43" s="49"/>
      <c r="V43" s="49"/>
      <c r="W43" s="51"/>
    </row>
    <row r="44" spans="1:25" x14ac:dyDescent="0.25">
      <c r="A44" s="14"/>
      <c r="B44" s="14"/>
      <c r="C44" s="13"/>
      <c r="F44" s="13"/>
      <c r="I44" s="13"/>
      <c r="L44" s="13"/>
      <c r="O44" s="13"/>
      <c r="R44" s="13"/>
      <c r="T44" s="53"/>
      <c r="W44" s="15"/>
    </row>
    <row r="45" spans="1:25" x14ac:dyDescent="0.25">
      <c r="A45" s="4" t="s">
        <v>135</v>
      </c>
      <c r="B45" s="4"/>
      <c r="C45" s="168"/>
      <c r="D45" s="2"/>
      <c r="E45" s="2"/>
      <c r="F45" s="168"/>
      <c r="I45" s="168"/>
      <c r="L45" s="168"/>
      <c r="O45" s="168"/>
      <c r="R45" s="168"/>
      <c r="T45" s="167"/>
      <c r="W45" s="123"/>
    </row>
    <row r="46" spans="1:25" x14ac:dyDescent="0.25">
      <c r="A46" s="69"/>
      <c r="B46" s="69"/>
      <c r="C46" s="71" t="s">
        <v>144</v>
      </c>
      <c r="D46" s="66"/>
      <c r="E46" s="47"/>
      <c r="F46" s="71" t="s">
        <v>145</v>
      </c>
      <c r="G46" s="66"/>
      <c r="H46" s="67"/>
      <c r="I46" s="71" t="s">
        <v>301</v>
      </c>
      <c r="J46" s="66"/>
      <c r="K46" s="47"/>
      <c r="L46" s="71" t="s">
        <v>85</v>
      </c>
      <c r="M46" s="66"/>
      <c r="N46" s="66"/>
      <c r="O46" s="71" t="s">
        <v>149</v>
      </c>
      <c r="P46" s="45"/>
      <c r="Q46" s="47"/>
      <c r="R46" s="66" t="s">
        <v>151</v>
      </c>
      <c r="S46" s="66"/>
      <c r="T46" s="66"/>
      <c r="U46" s="71" t="s">
        <v>405</v>
      </c>
      <c r="V46" s="66"/>
      <c r="W46" s="67"/>
    </row>
    <row r="47" spans="1:25" x14ac:dyDescent="0.25">
      <c r="C47" s="26" t="s">
        <v>129</v>
      </c>
      <c r="D47" s="26" t="s">
        <v>130</v>
      </c>
      <c r="E47" s="26" t="s">
        <v>142</v>
      </c>
      <c r="F47" s="26" t="s">
        <v>129</v>
      </c>
      <c r="G47" s="26" t="s">
        <v>130</v>
      </c>
      <c r="H47" s="26" t="s">
        <v>142</v>
      </c>
      <c r="I47" s="26" t="s">
        <v>129</v>
      </c>
      <c r="J47" s="26" t="s">
        <v>146</v>
      </c>
      <c r="K47" s="26" t="s">
        <v>142</v>
      </c>
      <c r="L47" s="26" t="s">
        <v>150</v>
      </c>
      <c r="M47" s="26" t="s">
        <v>130</v>
      </c>
      <c r="N47" s="26" t="s">
        <v>142</v>
      </c>
      <c r="O47" s="37" t="s">
        <v>129</v>
      </c>
      <c r="P47" s="37" t="s">
        <v>130</v>
      </c>
      <c r="Q47" s="37" t="s">
        <v>142</v>
      </c>
      <c r="R47" s="26" t="s">
        <v>129</v>
      </c>
      <c r="S47" s="26" t="s">
        <v>130</v>
      </c>
      <c r="T47" s="26" t="s">
        <v>142</v>
      </c>
      <c r="U47" s="26" t="s">
        <v>129</v>
      </c>
      <c r="V47" s="26" t="s">
        <v>130</v>
      </c>
      <c r="W47" s="26" t="s">
        <v>142</v>
      </c>
    </row>
    <row r="48" spans="1:25" x14ac:dyDescent="0.25">
      <c r="A48" s="66" t="s">
        <v>403</v>
      </c>
      <c r="B48" s="67"/>
      <c r="C48" s="28">
        <f>SUM('Volunteer Exp'!X6:X477)</f>
        <v>204</v>
      </c>
      <c r="D48" s="28">
        <f>SUM('Volunteer Exp'!Y6:Y477)</f>
        <v>366</v>
      </c>
      <c r="E48" s="28">
        <f>D48-C48</f>
        <v>162</v>
      </c>
      <c r="F48" s="28">
        <f>SUM('Volunteer Exp'!Z6:Z489)</f>
        <v>284</v>
      </c>
      <c r="G48" s="28">
        <f>SUM('Volunteer Exp'!AA6:AA489)</f>
        <v>452</v>
      </c>
      <c r="H48" s="28">
        <f>G48-F48</f>
        <v>168</v>
      </c>
      <c r="I48" s="28">
        <f>SUM('Volunteer Exp'!AB6:AB477)</f>
        <v>273</v>
      </c>
      <c r="J48" s="28">
        <f>SUM('Volunteer Exp'!AC6:AC477)</f>
        <v>405</v>
      </c>
      <c r="K48" s="28">
        <f>J48-I48</f>
        <v>132</v>
      </c>
      <c r="L48" s="28">
        <f>SUM('Volunteer Exp'!AD6:AD489)</f>
        <v>325</v>
      </c>
      <c r="M48" s="28">
        <f>SUM('Volunteer Exp'!AE6:AE489)</f>
        <v>466</v>
      </c>
      <c r="N48" s="28">
        <f>M48-L48</f>
        <v>141</v>
      </c>
      <c r="O48" s="28">
        <f>SUM('Volunteer Exp'!AF6:AF489)</f>
        <v>315</v>
      </c>
      <c r="P48" s="28">
        <f>SUM('Volunteer Exp'!AG6:AG489)</f>
        <v>456</v>
      </c>
      <c r="Q48" s="28">
        <f>P48-O48</f>
        <v>141</v>
      </c>
      <c r="R48" s="28">
        <f>SUM('Volunteer Exp'!AH6:AH489)</f>
        <v>262</v>
      </c>
      <c r="S48" s="28">
        <f>SUM('Volunteer Exp'!AI6:AI489)</f>
        <v>419</v>
      </c>
      <c r="T48" s="28">
        <f>S48-R48</f>
        <v>157</v>
      </c>
      <c r="U48" s="28">
        <f>SUM('Volunteer Exp'!AJ6:AJ489)</f>
        <v>186</v>
      </c>
      <c r="V48" s="28">
        <f>SUM('Volunteer Exp'!AK6:AK489)</f>
        <v>333</v>
      </c>
      <c r="W48" s="28">
        <f>V48-U48</f>
        <v>147</v>
      </c>
    </row>
    <row r="49" spans="1:26" x14ac:dyDescent="0.25">
      <c r="A49" s="66" t="s">
        <v>404</v>
      </c>
      <c r="B49" s="67"/>
      <c r="C49" s="35">
        <f>C48/COUNT('Volunteer Exp'!X6:X477)</f>
        <v>4</v>
      </c>
      <c r="D49" s="35">
        <f>D48/COUNT('Volunteer Exp'!Y6:Y477)</f>
        <v>8.5116279069767433</v>
      </c>
      <c r="E49" s="96">
        <f>(D49-C49)/C49</f>
        <v>1.1279069767441858</v>
      </c>
      <c r="F49" s="35">
        <f>F48/COUNTA('Volunteer Exp'!Z6:Z489)</f>
        <v>4.9824561403508776</v>
      </c>
      <c r="G49" s="35">
        <f>G48/COUNT('Volunteer Exp'!AA6:AA489)</f>
        <v>7.9298245614035086</v>
      </c>
      <c r="H49" s="96">
        <f>(G49-F49)/F49</f>
        <v>0.59154929577464777</v>
      </c>
      <c r="I49" s="35">
        <f>I48/COUNT('Volunteer Exp'!AB6:AB477)</f>
        <v>4.7894736842105265</v>
      </c>
      <c r="J49" s="35">
        <f>J48/COUNT('Volunteer Exp'!AC6:AC477)</f>
        <v>7.1052631578947372</v>
      </c>
      <c r="K49" s="96">
        <f>(J49-I49)/I49</f>
        <v>0.48351648351648352</v>
      </c>
      <c r="L49" s="35">
        <f>L48/COUNT('Volunteer Exp'!AD6:AD489)</f>
        <v>5.7017543859649127</v>
      </c>
      <c r="M49" s="35">
        <f>M48/COUNT('Volunteer Exp'!AE6:AE489)</f>
        <v>8.1754385964912277</v>
      </c>
      <c r="N49" s="96">
        <f>(M49-L49)/L49</f>
        <v>0.43384615384615366</v>
      </c>
      <c r="O49" s="35">
        <f>O48/COUNT('Volunteer Exp'!AF6:AF489)</f>
        <v>5.5263157894736841</v>
      </c>
      <c r="P49" s="35">
        <f>P48/COUNT('Volunteer Exp'!AG6:AG489)</f>
        <v>8</v>
      </c>
      <c r="Q49" s="96">
        <f>(P49-O49)/O49</f>
        <v>0.44761904761904764</v>
      </c>
      <c r="R49" s="35">
        <f>R48/COUNT('Volunteer Exp'!AJ6:AJ489)</f>
        <v>4.6785714285714288</v>
      </c>
      <c r="S49" s="35">
        <f>S48/COUNT('Volunteer Exp'!AK6:AK489)</f>
        <v>7.4821428571428568</v>
      </c>
      <c r="T49" s="96">
        <f>(S49-R49)/R49</f>
        <v>0.59923664122137388</v>
      </c>
      <c r="U49" s="35">
        <f>U48/COUNT('Volunteer Exp'!AJ6:AJ489)</f>
        <v>3.3214285714285716</v>
      </c>
      <c r="V49" s="35">
        <f>V48/COUNT('Volunteer Exp'!AK6:AK489)</f>
        <v>5.9464285714285712</v>
      </c>
      <c r="W49" s="96">
        <f>(V49-U49)/U49</f>
        <v>0.79032258064516114</v>
      </c>
    </row>
    <row r="50" spans="1:26" ht="15.75" thickBot="1" x14ac:dyDescent="0.3">
      <c r="A50" s="68" t="s">
        <v>19</v>
      </c>
      <c r="B50" s="134"/>
      <c r="C50" s="135">
        <f>COUNTIF('Volunteer Exp'!X6:X477,"=NA")</f>
        <v>0</v>
      </c>
      <c r="D50" s="135">
        <f>COUNTIF('Volunteer Exp'!Y6:Y477,"=NA")</f>
        <v>0</v>
      </c>
      <c r="E50" s="135"/>
      <c r="F50" s="28">
        <f>COUNTIF('Volunteer Exp'!AA6:AA489,"=NA")</f>
        <v>0</v>
      </c>
      <c r="G50" s="28">
        <f>COUNTIF('Volunteer Exp'!AA6:AA489,"=NA")</f>
        <v>0</v>
      </c>
      <c r="H50" s="28"/>
      <c r="I50" s="28">
        <f>COUNTIF('Volunteer Exp'!AB6:AB477,"=NA")</f>
        <v>0</v>
      </c>
      <c r="J50" s="28">
        <f>COUNTIF('Volunteer Exp'!AC6:AC489,"=NA")</f>
        <v>0</v>
      </c>
      <c r="K50" s="28"/>
      <c r="L50" s="28">
        <f>COUNTIF('Volunteer Exp'!AD6:AD489,"=NA")</f>
        <v>0</v>
      </c>
      <c r="M50" s="28">
        <f>COUNTIF('Volunteer Exp'!AE6:AE489,"=NA")</f>
        <v>0</v>
      </c>
      <c r="N50" s="28"/>
      <c r="O50" s="28">
        <f>COUNTIF('Volunteer Exp'!AF6:AF489,"=NA")</f>
        <v>0</v>
      </c>
      <c r="P50" s="28">
        <f>COUNTIF('Volunteer Exp'!AG6:AG489,"=NA")</f>
        <v>0</v>
      </c>
      <c r="Q50" s="28"/>
      <c r="R50" s="28">
        <f>COUNTIF('Volunteer Exp'!AK6:AK489,"=NA")</f>
        <v>1</v>
      </c>
      <c r="S50" s="28">
        <f>COUNTIF('Volunteer Exp'!AM6:AM489,"=NA")</f>
        <v>0</v>
      </c>
      <c r="T50" s="28"/>
      <c r="U50" s="28">
        <f>COUNTIF('Volunteer Exp'!AL6:AL489,"=NA")</f>
        <v>0</v>
      </c>
      <c r="V50" s="28">
        <f>COUNTIF('Volunteer Exp'!A6:AK489,"=NA")</f>
        <v>2</v>
      </c>
      <c r="W50" s="28"/>
    </row>
    <row r="51" spans="1:26" ht="15.75" thickBot="1" x14ac:dyDescent="0.3">
      <c r="A51" s="64" t="s">
        <v>123</v>
      </c>
      <c r="B51" s="64" t="s">
        <v>207</v>
      </c>
      <c r="C51" s="14"/>
      <c r="D51" s="14"/>
      <c r="E51" s="15"/>
      <c r="F51" t="s">
        <v>458</v>
      </c>
      <c r="G51" s="65">
        <f>COUNTIF('Volunteer Exp'!Y6:Y399,"Lots")</f>
        <v>13</v>
      </c>
      <c r="H51" s="372" t="s">
        <v>198</v>
      </c>
      <c r="I51" s="373"/>
      <c r="J51" s="373"/>
      <c r="K51" s="374"/>
    </row>
    <row r="52" spans="1:26" x14ac:dyDescent="0.25">
      <c r="A52" s="23" t="s">
        <v>77</v>
      </c>
      <c r="B52" s="32"/>
      <c r="C52" s="5" t="s">
        <v>129</v>
      </c>
      <c r="D52" s="5" t="s">
        <v>130</v>
      </c>
      <c r="E52" s="109" t="s">
        <v>142</v>
      </c>
      <c r="F52" s="229" t="s">
        <v>459</v>
      </c>
      <c r="G52" s="230">
        <f>G51*D49</f>
        <v>110.65116279069767</v>
      </c>
      <c r="H52" s="28"/>
      <c r="I52" s="28" t="s">
        <v>129</v>
      </c>
      <c r="J52" s="28" t="s">
        <v>146</v>
      </c>
      <c r="K52" s="28" t="s">
        <v>142</v>
      </c>
      <c r="M52" s="293" t="s">
        <v>468</v>
      </c>
      <c r="N52" s="294"/>
      <c r="O52" s="294"/>
      <c r="P52" s="294"/>
      <c r="Q52" s="294"/>
      <c r="R52" s="294"/>
      <c r="S52" s="294"/>
      <c r="T52" s="294"/>
      <c r="U52" s="294"/>
      <c r="V52" s="294"/>
      <c r="W52" s="294"/>
      <c r="X52" s="294"/>
      <c r="Y52" s="294"/>
      <c r="Z52" s="295"/>
    </row>
    <row r="53" spans="1:26" ht="15.75" thickBot="1" x14ac:dyDescent="0.3">
      <c r="A53" s="33">
        <f>COUNTIF('Volunteer Exp'!V6:V506,"&gt;0")</f>
        <v>21</v>
      </c>
      <c r="B53" s="23" t="s">
        <v>96</v>
      </c>
      <c r="C53" s="5">
        <f>SUMIF('Volunteer Exp'!D6:D399,"&gt;0",'Volunteer Exp'!X6:X477)</f>
        <v>93</v>
      </c>
      <c r="D53" s="5">
        <f>SUMIF('Volunteer Exp'!D6:D399,"&gt;0",'Volunteer Exp'!Y6:Y477)</f>
        <v>179</v>
      </c>
      <c r="E53" s="109">
        <f>D53-C53</f>
        <v>86</v>
      </c>
      <c r="F53" t="s">
        <v>460</v>
      </c>
      <c r="G53" s="231">
        <f>D48+G52</f>
        <v>476.65116279069764</v>
      </c>
      <c r="H53" s="28" t="s">
        <v>96</v>
      </c>
      <c r="I53" s="28">
        <f>SUMIF('Volunteer Exp'!D6:D399,"&gt;0",'Volunteer Exp'!AB6:AB477)</f>
        <v>101</v>
      </c>
      <c r="J53" s="28">
        <f>SUMIF('Volunteer Exp'!D6:D399,"&gt;0",'Volunteer Exp'!AC6:AC477)</f>
        <v>179</v>
      </c>
      <c r="K53" s="28">
        <f>J53-I53</f>
        <v>78</v>
      </c>
      <c r="M53" s="110" t="s">
        <v>469</v>
      </c>
      <c r="N53" s="26"/>
      <c r="O53" s="26" t="s">
        <v>470</v>
      </c>
      <c r="P53" s="26"/>
      <c r="Q53" s="26" t="s">
        <v>471</v>
      </c>
      <c r="R53" s="26"/>
      <c r="S53" s="26" t="s">
        <v>85</v>
      </c>
      <c r="T53" s="26"/>
      <c r="U53" s="26" t="s">
        <v>149</v>
      </c>
      <c r="V53" s="26"/>
      <c r="W53" s="26" t="s">
        <v>151</v>
      </c>
      <c r="X53" s="26"/>
      <c r="Y53" s="26" t="s">
        <v>86</v>
      </c>
      <c r="Z53" s="296"/>
    </row>
    <row r="54" spans="1:26" x14ac:dyDescent="0.25">
      <c r="B54" s="23" t="s">
        <v>28</v>
      </c>
      <c r="C54" s="6">
        <f>C53/(COUNTIF('Volunteer Exp'!D6:D481,"&gt;0"))</f>
        <v>3.3214285714285716</v>
      </c>
      <c r="D54" s="6">
        <f>D53/(COUNTIF('Volunteer Exp'!D6:D481,"&gt;0"))</f>
        <v>6.3928571428571432</v>
      </c>
      <c r="E54" s="187">
        <f>(D54-C54)/C54</f>
        <v>0.92473118279569888</v>
      </c>
      <c r="H54" s="28" t="s">
        <v>197</v>
      </c>
      <c r="I54" s="35">
        <f>I53/(COUNTIF('Volunteer Exp'!D6:D481,"&gt;0"))</f>
        <v>3.6071428571428572</v>
      </c>
      <c r="J54" s="35">
        <f>J53/(COUNTIF('Volunteer Exp'!D6:D481,"&gt;0"))</f>
        <v>6.3928571428571432</v>
      </c>
      <c r="K54" s="96">
        <f>(J54-I54)/I54</f>
        <v>0.7722772277227723</v>
      </c>
      <c r="M54" s="110" t="s">
        <v>129</v>
      </c>
      <c r="N54" s="26" t="s">
        <v>130</v>
      </c>
      <c r="O54" s="26" t="s">
        <v>129</v>
      </c>
      <c r="P54" s="26" t="s">
        <v>130</v>
      </c>
      <c r="Q54" s="26" t="s">
        <v>129</v>
      </c>
      <c r="R54" s="26" t="s">
        <v>130</v>
      </c>
      <c r="S54" s="26" t="s">
        <v>129</v>
      </c>
      <c r="T54" s="26" t="s">
        <v>130</v>
      </c>
      <c r="U54" s="26" t="s">
        <v>129</v>
      </c>
      <c r="V54" s="26" t="s">
        <v>130</v>
      </c>
      <c r="W54" s="26" t="s">
        <v>129</v>
      </c>
      <c r="X54" s="26" t="s">
        <v>130</v>
      </c>
      <c r="Y54" s="26" t="s">
        <v>129</v>
      </c>
      <c r="Z54" s="296" t="s">
        <v>130</v>
      </c>
    </row>
    <row r="55" spans="1:26" ht="15.75" thickBot="1" x14ac:dyDescent="0.3">
      <c r="B55" s="33"/>
      <c r="C55" s="34"/>
      <c r="D55" s="34"/>
      <c r="E55" s="136"/>
      <c r="F55">
        <f>COUNT('Volunteer Exp'!Y6:Y477)</f>
        <v>43</v>
      </c>
      <c r="H55" s="28"/>
      <c r="I55" s="28"/>
      <c r="J55" s="28"/>
      <c r="K55" s="28"/>
      <c r="M55" s="290">
        <f>C49</f>
        <v>4</v>
      </c>
      <c r="N55" s="291">
        <f>D49</f>
        <v>8.5116279069767433</v>
      </c>
      <c r="O55" s="291">
        <f>F49</f>
        <v>4.9824561403508776</v>
      </c>
      <c r="P55" s="291">
        <f>G49</f>
        <v>7.9298245614035086</v>
      </c>
      <c r="Q55" s="291">
        <f>I49</f>
        <v>4.7894736842105265</v>
      </c>
      <c r="R55" s="291">
        <f>J49</f>
        <v>7.1052631578947372</v>
      </c>
      <c r="S55" s="291">
        <f>L49</f>
        <v>5.7017543859649127</v>
      </c>
      <c r="T55" s="291">
        <f>M49</f>
        <v>8.1754385964912277</v>
      </c>
      <c r="U55" s="291">
        <f>O49</f>
        <v>5.5263157894736841</v>
      </c>
      <c r="V55" s="291">
        <f>P49</f>
        <v>8</v>
      </c>
      <c r="W55" s="291">
        <f>R49</f>
        <v>4.6785714285714288</v>
      </c>
      <c r="X55" s="291">
        <f>S49</f>
        <v>7.4821428571428568</v>
      </c>
      <c r="Y55" s="291">
        <f>U49</f>
        <v>3.3214285714285716</v>
      </c>
      <c r="Z55" s="292">
        <f>V49</f>
        <v>5.9464285714285712</v>
      </c>
    </row>
    <row r="56" spans="1:26" x14ac:dyDescent="0.25">
      <c r="B56" s="64" t="s">
        <v>426</v>
      </c>
      <c r="C56" s="14"/>
      <c r="D56" s="14"/>
      <c r="E56" s="15"/>
      <c r="H56" s="372" t="s">
        <v>199</v>
      </c>
      <c r="I56" s="373"/>
      <c r="J56" s="373"/>
      <c r="K56" s="374"/>
    </row>
    <row r="57" spans="1:26" x14ac:dyDescent="0.25">
      <c r="B57" s="32"/>
      <c r="C57" s="5" t="s">
        <v>129</v>
      </c>
      <c r="D57" s="5" t="s">
        <v>130</v>
      </c>
      <c r="E57" s="109" t="s">
        <v>142</v>
      </c>
      <c r="H57" s="28" t="s">
        <v>96</v>
      </c>
      <c r="I57" s="28">
        <f>I48-I53</f>
        <v>172</v>
      </c>
      <c r="J57" s="28">
        <f>J48-J53</f>
        <v>226</v>
      </c>
      <c r="K57" s="28">
        <f>J57-I57</f>
        <v>54</v>
      </c>
    </row>
    <row r="58" spans="1:26" x14ac:dyDescent="0.25">
      <c r="B58" s="23" t="s">
        <v>96</v>
      </c>
      <c r="C58" s="5">
        <f>SUMIF('Volunteer Exp'!D6:D399,"&lt;1",'Volunteer Exp'!X6:X477)</f>
        <v>96</v>
      </c>
      <c r="D58" s="5">
        <f>SUMIF('Volunteer Exp'!D6:D399,"&lt;1",'Volunteer Exp'!Y6:Y477)</f>
        <v>166</v>
      </c>
      <c r="E58" s="109">
        <f>D58-C58</f>
        <v>70</v>
      </c>
      <c r="H58" s="28" t="s">
        <v>197</v>
      </c>
      <c r="I58" s="35">
        <f>I57/(COUNT('Volunteer Exp'!AB6:AB477)-COUNTIF('Volunteer Exp'!D6:D481,"&gt;0"))</f>
        <v>5.931034482758621</v>
      </c>
      <c r="J58" s="35">
        <f>J57/(COUNT('Volunteer Exp'!AC6:AC477)-COUNTIF('Volunteer Exp'!D6:D481,"&gt;0"))</f>
        <v>7.7931034482758621</v>
      </c>
      <c r="K58" s="96">
        <f>(J58-I58)/I58</f>
        <v>0.31395348837209297</v>
      </c>
    </row>
    <row r="59" spans="1:26" x14ac:dyDescent="0.25">
      <c r="B59" s="23" t="s">
        <v>28</v>
      </c>
      <c r="C59" s="6">
        <f>C58/(COUNTIF('Volunteer Exp'!D11:D486,"&gt;0"))</f>
        <v>4</v>
      </c>
      <c r="D59" s="6">
        <f>D58/(COUNTIF('Volunteer Exp'!D11:D486,"&gt;0"))</f>
        <v>6.916666666666667</v>
      </c>
      <c r="E59" s="187">
        <f>(D59-C59)/C59</f>
        <v>0.72916666666666674</v>
      </c>
      <c r="H59" s="28"/>
      <c r="I59" s="28"/>
      <c r="J59" s="28"/>
      <c r="K59" s="28"/>
    </row>
    <row r="60" spans="1:26" ht="15.75" thickBot="1" x14ac:dyDescent="0.3">
      <c r="B60" s="33"/>
      <c r="C60" s="34"/>
      <c r="D60" s="34"/>
      <c r="E60" s="136"/>
    </row>
    <row r="61" spans="1:26" ht="15.75" thickBot="1" x14ac:dyDescent="0.3"/>
    <row r="62" spans="1:26" ht="30" thickTop="1" thickBot="1" x14ac:dyDescent="0.5">
      <c r="A62" s="408" t="s">
        <v>306</v>
      </c>
      <c r="B62" s="395"/>
      <c r="C62" s="14"/>
      <c r="D62" s="14"/>
      <c r="E62" s="31" t="s">
        <v>134</v>
      </c>
      <c r="F62" s="31"/>
      <c r="G62" s="31"/>
      <c r="H62" s="31"/>
      <c r="I62" s="31"/>
      <c r="J62" s="31"/>
      <c r="K62" s="31"/>
      <c r="L62" s="31"/>
      <c r="M62" s="14"/>
      <c r="N62" s="14"/>
      <c r="O62" s="14"/>
      <c r="P62" s="14"/>
      <c r="Q62" s="393"/>
      <c r="R62" s="394"/>
      <c r="S62" s="394"/>
      <c r="T62" s="394"/>
      <c r="U62" s="395"/>
    </row>
    <row r="63" spans="1:26" ht="15.75" thickTop="1" x14ac:dyDescent="0.25">
      <c r="A63" s="256" t="s">
        <v>303</v>
      </c>
      <c r="B63" s="266">
        <f>COUNTIF('Volunteer Exp'!AL6:AL477,"=1")</f>
        <v>13</v>
      </c>
      <c r="C63" s="268"/>
      <c r="D63" s="269" t="s">
        <v>552</v>
      </c>
      <c r="E63" s="164"/>
      <c r="F63" s="270"/>
      <c r="G63" s="271" t="s">
        <v>137</v>
      </c>
      <c r="H63" s="272"/>
      <c r="I63" s="273"/>
      <c r="J63" s="271" t="s">
        <v>56</v>
      </c>
      <c r="K63" s="272"/>
      <c r="L63" s="274"/>
      <c r="M63" s="390" t="s">
        <v>49</v>
      </c>
      <c r="N63" s="391"/>
      <c r="O63" s="391"/>
      <c r="P63" s="391"/>
      <c r="Q63" s="391"/>
      <c r="R63" s="390" t="s">
        <v>307</v>
      </c>
      <c r="S63" s="391"/>
      <c r="T63" s="391"/>
      <c r="U63" s="392"/>
    </row>
    <row r="64" spans="1:26" x14ac:dyDescent="0.25">
      <c r="A64" s="256" t="s">
        <v>304</v>
      </c>
      <c r="B64" s="266">
        <f>COUNTIF('Volunteer Exp'!AL6:AL477,"=2")</f>
        <v>7</v>
      </c>
      <c r="C64" s="256" t="s">
        <v>124</v>
      </c>
      <c r="D64" s="26" t="s">
        <v>125</v>
      </c>
      <c r="E64" s="26" t="s">
        <v>126</v>
      </c>
      <c r="F64" s="26" t="s">
        <v>131</v>
      </c>
      <c r="G64" s="26" t="s">
        <v>138</v>
      </c>
      <c r="H64" s="26" t="s">
        <v>139</v>
      </c>
      <c r="I64" s="26" t="s">
        <v>131</v>
      </c>
      <c r="J64" s="26" t="s">
        <v>127</v>
      </c>
      <c r="K64" s="26" t="s">
        <v>128</v>
      </c>
      <c r="L64" s="260" t="s">
        <v>131</v>
      </c>
      <c r="M64" s="256"/>
      <c r="N64" s="26" t="s">
        <v>129</v>
      </c>
      <c r="O64" s="26" t="s">
        <v>523</v>
      </c>
      <c r="P64" s="26" t="s">
        <v>130</v>
      </c>
      <c r="Q64" s="71" t="s">
        <v>523</v>
      </c>
      <c r="R64" s="281"/>
      <c r="S64" s="37" t="s">
        <v>129</v>
      </c>
      <c r="T64" s="37" t="s">
        <v>130</v>
      </c>
      <c r="U64" s="282" t="s">
        <v>131</v>
      </c>
    </row>
    <row r="65" spans="1:21" x14ac:dyDescent="0.25">
      <c r="A65" s="256" t="s">
        <v>305</v>
      </c>
      <c r="B65" s="266">
        <f>COUNTIF('Volunteer Exp'!AL6:AL477,"=3")</f>
        <v>9</v>
      </c>
      <c r="C65" s="256">
        <v>1</v>
      </c>
      <c r="D65" s="28">
        <f t="shared" ref="D65:D75" si="0">W6</f>
        <v>0</v>
      </c>
      <c r="E65" s="28">
        <f>COUNTIF('Volunteer Exp'!AU6:AU489,"=1")</f>
        <v>0</v>
      </c>
      <c r="F65" s="28">
        <f t="shared" ref="F65:F74" si="1">E65-D65</f>
        <v>0</v>
      </c>
      <c r="G65" s="28">
        <f t="shared" ref="G65:G75" si="2">Q6</f>
        <v>4</v>
      </c>
      <c r="H65" s="28">
        <f>COUNTIF( 'Volunteer Exp'!AM6:AM489,"=1")</f>
        <v>0</v>
      </c>
      <c r="I65" s="28">
        <f t="shared" ref="I65:I74" si="3">H65-G65</f>
        <v>-4</v>
      </c>
      <c r="J65" s="28">
        <f t="shared" ref="J65:J75" si="4">X6</f>
        <v>0</v>
      </c>
      <c r="K65" s="28">
        <f>COUNTIF('Volunteer Exp'!AV6:AV477,"=1")</f>
        <v>0</v>
      </c>
      <c r="L65" s="275">
        <f t="shared" ref="L65:L74" si="5">K65-J65</f>
        <v>0</v>
      </c>
      <c r="M65" s="216" t="s">
        <v>21</v>
      </c>
      <c r="N65" s="28">
        <f>S6</f>
        <v>14</v>
      </c>
      <c r="O65" s="96">
        <f>N65/K19</f>
        <v>0.16666666666666666</v>
      </c>
      <c r="P65" s="28">
        <f>COUNTIF('Volunteer Exp'!AN6:AN477,"=YES")</f>
        <v>9</v>
      </c>
      <c r="Q65" s="98">
        <f>P65/'Volunteer Exp'!AX4</f>
        <v>0.15789473684210525</v>
      </c>
      <c r="R65" s="256" t="s">
        <v>20</v>
      </c>
      <c r="S65" s="28">
        <f>U7</f>
        <v>49</v>
      </c>
      <c r="T65" s="28">
        <f>COUNTIF('Volunteer Exp'!AS6:AS489,"=1")</f>
        <v>29</v>
      </c>
      <c r="U65" s="275"/>
    </row>
    <row r="66" spans="1:21" x14ac:dyDescent="0.25">
      <c r="A66" s="256" t="s">
        <v>409</v>
      </c>
      <c r="B66" s="266">
        <f>COUNTIF('Volunteer Exp'!AL6:AL477,"=4")</f>
        <v>12</v>
      </c>
      <c r="C66" s="256">
        <v>2</v>
      </c>
      <c r="D66" s="28">
        <f t="shared" si="0"/>
        <v>0</v>
      </c>
      <c r="E66" s="28">
        <f>COUNTIF('Volunteer Exp'!AU6:AU489,"=2")</f>
        <v>0</v>
      </c>
      <c r="F66" s="28">
        <f t="shared" si="1"/>
        <v>0</v>
      </c>
      <c r="G66" s="28">
        <f t="shared" si="2"/>
        <v>1</v>
      </c>
      <c r="H66" s="28">
        <f>COUNTIF('Volunteer Exp'!AM6:AM489,"=2")</f>
        <v>0</v>
      </c>
      <c r="I66" s="28">
        <f t="shared" si="3"/>
        <v>-1</v>
      </c>
      <c r="J66" s="28">
        <f t="shared" si="4"/>
        <v>1</v>
      </c>
      <c r="K66" s="28">
        <f>COUNTIF('Volunteer Exp'!AV6:AV478,"=2")</f>
        <v>0</v>
      </c>
      <c r="L66" s="275">
        <f t="shared" si="5"/>
        <v>-1</v>
      </c>
      <c r="M66" s="216" t="s">
        <v>147</v>
      </c>
      <c r="N66" s="28">
        <f>S7</f>
        <v>28</v>
      </c>
      <c r="O66" s="96">
        <f>N66/K19</f>
        <v>0.33333333333333331</v>
      </c>
      <c r="P66" s="28">
        <f>COUNTIF('Volunteer Exp'!AO6:AO478,"=YES")</f>
        <v>16</v>
      </c>
      <c r="Q66" s="98">
        <f>P66/'Volunteer Exp'!AX4</f>
        <v>0.2807017543859649</v>
      </c>
      <c r="R66" s="256" t="s">
        <v>18</v>
      </c>
      <c r="S66" s="28">
        <f>U8</f>
        <v>6</v>
      </c>
      <c r="T66" s="28">
        <f>COUNTIF('Volunteer Exp'!AS6:AS489,"=2")</f>
        <v>5</v>
      </c>
      <c r="U66" s="275"/>
    </row>
    <row r="67" spans="1:21" x14ac:dyDescent="0.25">
      <c r="A67" s="256" t="s">
        <v>406</v>
      </c>
      <c r="B67" s="266">
        <f>COUNTIF('Volunteer Exp'!AL6:AL477,"=5")</f>
        <v>1</v>
      </c>
      <c r="C67" s="256">
        <v>3</v>
      </c>
      <c r="D67" s="28">
        <f t="shared" si="0"/>
        <v>1</v>
      </c>
      <c r="E67" s="28">
        <f>COUNTIF('Volunteer Exp'!AU6:AU489,"=3")</f>
        <v>0</v>
      </c>
      <c r="F67" s="28">
        <f t="shared" si="1"/>
        <v>-1</v>
      </c>
      <c r="G67" s="28">
        <f t="shared" si="2"/>
        <v>3</v>
      </c>
      <c r="H67" s="28">
        <f>COUNTIF('Volunteer Exp'!AM6:AM489,"=3")</f>
        <v>0</v>
      </c>
      <c r="I67" s="28">
        <f t="shared" si="3"/>
        <v>-3</v>
      </c>
      <c r="J67" s="28">
        <f t="shared" si="4"/>
        <v>0</v>
      </c>
      <c r="K67" s="28">
        <f>COUNTIF('Volunteer Exp'!AV6:AV479,"=3")</f>
        <v>0</v>
      </c>
      <c r="L67" s="275">
        <f t="shared" si="5"/>
        <v>0</v>
      </c>
      <c r="M67" s="216" t="s">
        <v>32</v>
      </c>
      <c r="N67" s="28">
        <f>S8</f>
        <v>8</v>
      </c>
      <c r="O67" s="96">
        <f>N67/K19</f>
        <v>9.5238095238095233E-2</v>
      </c>
      <c r="P67" s="28">
        <f>COUNTIF('Volunteer Exp'!AP6:AP479,"=YES")</f>
        <v>3</v>
      </c>
      <c r="Q67" s="98">
        <f>P67/'Volunteer Exp'!AX4</f>
        <v>5.2631578947368418E-2</v>
      </c>
      <c r="R67" s="256" t="s">
        <v>52</v>
      </c>
      <c r="S67" s="28">
        <f>U9</f>
        <v>7</v>
      </c>
      <c r="T67" s="28">
        <f>COUNTIF('Volunteer Exp'!AS6:AS489,"=3")</f>
        <v>4</v>
      </c>
      <c r="U67" s="275"/>
    </row>
    <row r="68" spans="1:21" x14ac:dyDescent="0.25">
      <c r="A68" s="256" t="s">
        <v>407</v>
      </c>
      <c r="B68" s="266">
        <f>COUNTIF('Volunteer Exp'!AL6:AL477,"=6")</f>
        <v>3</v>
      </c>
      <c r="C68" s="256">
        <v>4</v>
      </c>
      <c r="D68" s="28">
        <f t="shared" si="0"/>
        <v>0</v>
      </c>
      <c r="E68" s="28">
        <f>COUNTIF('Volunteer Exp'!AU6:AU489,"=4")</f>
        <v>1</v>
      </c>
      <c r="F68" s="28">
        <f t="shared" si="1"/>
        <v>1</v>
      </c>
      <c r="G68" s="28">
        <f t="shared" si="2"/>
        <v>2</v>
      </c>
      <c r="H68" s="28">
        <f>COUNTIF('Volunteer Exp'!AM6:AM489,"=4")</f>
        <v>1</v>
      </c>
      <c r="I68" s="28">
        <f t="shared" si="3"/>
        <v>-1</v>
      </c>
      <c r="J68" s="28">
        <f t="shared" si="4"/>
        <v>0</v>
      </c>
      <c r="K68" s="28">
        <f>COUNTIF('Volunteer Exp'!AV6:AV480,"=4")</f>
        <v>0</v>
      </c>
      <c r="L68" s="275">
        <f t="shared" si="5"/>
        <v>0</v>
      </c>
      <c r="M68" s="216" t="s">
        <v>148</v>
      </c>
      <c r="N68" s="28">
        <f>S9</f>
        <v>8</v>
      </c>
      <c r="O68" s="96">
        <f>N68/K19</f>
        <v>9.5238095238095233E-2</v>
      </c>
      <c r="P68" s="28">
        <f>COUNTIF('Volunteer Exp'!AQ6:AQ480,"=YES")</f>
        <v>16</v>
      </c>
      <c r="Q68" s="98">
        <f>P68/'Volunteer Exp'!AX4</f>
        <v>0.2807017543859649</v>
      </c>
      <c r="R68" s="256" t="s">
        <v>54</v>
      </c>
      <c r="S68" s="28">
        <f>U10</f>
        <v>7</v>
      </c>
      <c r="T68" s="5"/>
      <c r="U68" s="275"/>
    </row>
    <row r="69" spans="1:21" x14ac:dyDescent="0.25">
      <c r="A69" s="264" t="s">
        <v>408</v>
      </c>
      <c r="B69" s="266">
        <f>COUNTIF('Volunteer Exp'!AL6:AL477,"=7")</f>
        <v>2</v>
      </c>
      <c r="C69" s="256">
        <v>5</v>
      </c>
      <c r="D69" s="28">
        <f t="shared" si="0"/>
        <v>16</v>
      </c>
      <c r="E69" s="28">
        <f>COUNTIF('Volunteer Exp'!AU6:AU489,"=5")</f>
        <v>5</v>
      </c>
      <c r="F69" s="28">
        <f t="shared" si="1"/>
        <v>-11</v>
      </c>
      <c r="G69" s="28">
        <f t="shared" si="2"/>
        <v>25</v>
      </c>
      <c r="H69" s="28">
        <f>COUNTIF('Volunteer Exp'!AM6:AM489,"=5")</f>
        <v>8</v>
      </c>
      <c r="I69" s="28">
        <f t="shared" si="3"/>
        <v>-17</v>
      </c>
      <c r="J69" s="28">
        <f t="shared" si="4"/>
        <v>8</v>
      </c>
      <c r="K69" s="28">
        <f>COUNTIF('Volunteer Exp'!AV6:AV481,"=5")</f>
        <v>2</v>
      </c>
      <c r="L69" s="275">
        <f t="shared" si="5"/>
        <v>-6</v>
      </c>
      <c r="M69" s="216" t="s">
        <v>19</v>
      </c>
      <c r="N69" s="28">
        <f>S10</f>
        <v>40</v>
      </c>
      <c r="O69" s="96"/>
      <c r="P69" s="28">
        <f>COUNTIF('Volunteer Exp'!AR6:AR489,"=NA")</f>
        <v>8</v>
      </c>
      <c r="Q69" s="98"/>
      <c r="R69" s="256" t="s">
        <v>310</v>
      </c>
      <c r="S69" s="28">
        <f>U11</f>
        <v>14</v>
      </c>
      <c r="T69" s="28">
        <f>COUNTIF('Volunteer Exp'!AS6:AS489,"=4")</f>
        <v>18</v>
      </c>
      <c r="U69" s="275"/>
    </row>
    <row r="70" spans="1:21" ht="15.75" thickBot="1" x14ac:dyDescent="0.3">
      <c r="A70" s="264" t="s">
        <v>410</v>
      </c>
      <c r="B70" s="266">
        <f>COUNTIF('Volunteer Exp'!AL6:AL477,"=8")</f>
        <v>7</v>
      </c>
      <c r="C70" s="256">
        <v>6</v>
      </c>
      <c r="D70" s="28">
        <f t="shared" si="0"/>
        <v>4</v>
      </c>
      <c r="E70" s="28">
        <f>COUNTIF('Volunteer Exp'!AU6:AU489,"=6")</f>
        <v>2</v>
      </c>
      <c r="F70" s="28">
        <f t="shared" si="1"/>
        <v>-2</v>
      </c>
      <c r="G70" s="28">
        <f t="shared" si="2"/>
        <v>9</v>
      </c>
      <c r="H70" s="28">
        <f>COUNTIF('Volunteer Exp'!AM6:AM489,"=6")</f>
        <v>5</v>
      </c>
      <c r="I70" s="28">
        <f t="shared" si="3"/>
        <v>-4</v>
      </c>
      <c r="J70" s="28">
        <f t="shared" si="4"/>
        <v>3</v>
      </c>
      <c r="K70" s="28">
        <f>COUNTIF('Volunteer Exp'!AV6:AV482,"=6")</f>
        <v>1</v>
      </c>
      <c r="L70" s="275">
        <f t="shared" si="5"/>
        <v>-2</v>
      </c>
      <c r="M70" s="277" t="s">
        <v>28</v>
      </c>
      <c r="N70" s="278"/>
      <c r="O70" s="278"/>
      <c r="P70" s="278"/>
      <c r="Q70" s="280"/>
      <c r="R70" s="256" t="s">
        <v>423</v>
      </c>
      <c r="S70" s="182">
        <f>(S65+S69)/SUM(S65:S69)</f>
        <v>0.75903614457831325</v>
      </c>
      <c r="T70" s="182">
        <f>(T65+T69)/SUM(T65:T69)</f>
        <v>0.8392857142857143</v>
      </c>
      <c r="U70" s="283">
        <f>(T70-S70)/S70</f>
        <v>0.10572562358276646</v>
      </c>
    </row>
    <row r="71" spans="1:21" ht="15.75" thickTop="1" x14ac:dyDescent="0.25">
      <c r="A71" s="264" t="s">
        <v>411</v>
      </c>
      <c r="B71" s="266">
        <f>COUNTIF('Volunteer Exp'!AL6:AL477,"=9")</f>
        <v>3</v>
      </c>
      <c r="C71" s="256">
        <v>7</v>
      </c>
      <c r="D71" s="28">
        <f t="shared" si="0"/>
        <v>15</v>
      </c>
      <c r="E71" s="28">
        <f>COUNTIF('Volunteer Exp'!AU6:AU489,"=7")</f>
        <v>6</v>
      </c>
      <c r="F71" s="28">
        <f t="shared" si="1"/>
        <v>-9</v>
      </c>
      <c r="G71" s="28">
        <f t="shared" si="2"/>
        <v>9</v>
      </c>
      <c r="H71" s="28">
        <f>COUNTIF('Volunteer Exp'!AM6:AM489,"=7")</f>
        <v>5</v>
      </c>
      <c r="I71" s="28">
        <f t="shared" si="3"/>
        <v>-4</v>
      </c>
      <c r="J71" s="28">
        <f t="shared" si="4"/>
        <v>11</v>
      </c>
      <c r="K71" s="28">
        <f>COUNTIF('Volunteer Exp'!AV6:AV483,"=7")</f>
        <v>4</v>
      </c>
      <c r="L71" s="275">
        <f t="shared" si="5"/>
        <v>-7</v>
      </c>
      <c r="R71" s="256" t="s">
        <v>308</v>
      </c>
      <c r="S71" s="28"/>
      <c r="T71" s="28"/>
      <c r="U71" s="275"/>
    </row>
    <row r="72" spans="1:21" ht="15.75" thickBot="1" x14ac:dyDescent="0.3">
      <c r="A72" s="265" t="s">
        <v>412</v>
      </c>
      <c r="B72" s="267">
        <f>COUNTIF('Volunteer Exp'!AL6:AL477,"=10")</f>
        <v>0</v>
      </c>
      <c r="C72" s="256">
        <v>8</v>
      </c>
      <c r="D72" s="28">
        <f t="shared" si="0"/>
        <v>10</v>
      </c>
      <c r="E72" s="28">
        <f>COUNTIF('Volunteer Exp'!AU6:AU489,"=8")</f>
        <v>12</v>
      </c>
      <c r="F72" s="28">
        <f t="shared" si="1"/>
        <v>2</v>
      </c>
      <c r="G72" s="28">
        <f t="shared" si="2"/>
        <v>7</v>
      </c>
      <c r="H72" s="28">
        <f>COUNTIF('Volunteer Exp'!AM6:AM489,"=8")</f>
        <v>10</v>
      </c>
      <c r="I72" s="28">
        <f t="shared" si="3"/>
        <v>3</v>
      </c>
      <c r="J72" s="28">
        <f t="shared" si="4"/>
        <v>45</v>
      </c>
      <c r="K72" s="28">
        <f>COUNTIF('Volunteer Exp'!AV6:AV484,"=8")</f>
        <v>13</v>
      </c>
      <c r="L72" s="275">
        <f t="shared" si="5"/>
        <v>-32</v>
      </c>
      <c r="R72" s="256" t="s">
        <v>20</v>
      </c>
      <c r="S72" s="28">
        <f>U12</f>
        <v>60</v>
      </c>
      <c r="T72" s="28">
        <f>COUNTIF('Volunteer Exp'!AT6:AT489,"=1")</f>
        <v>42</v>
      </c>
      <c r="U72" s="275">
        <f>T72-S72</f>
        <v>-18</v>
      </c>
    </row>
    <row r="73" spans="1:21" ht="15.75" thickTop="1" x14ac:dyDescent="0.25">
      <c r="C73" s="256">
        <v>9</v>
      </c>
      <c r="D73" s="28">
        <f t="shared" si="0"/>
        <v>36</v>
      </c>
      <c r="E73" s="28">
        <f>COUNTIF('Volunteer Exp'!AU6:AU489,"=9")</f>
        <v>30</v>
      </c>
      <c r="F73" s="28">
        <f t="shared" si="1"/>
        <v>-6</v>
      </c>
      <c r="G73" s="28">
        <f t="shared" si="2"/>
        <v>19</v>
      </c>
      <c r="H73" s="28">
        <f>COUNTIF('Volunteer Exp'!AM6:AM489,"=9")</f>
        <v>27</v>
      </c>
      <c r="I73" s="28">
        <f t="shared" si="3"/>
        <v>8</v>
      </c>
      <c r="J73" s="28">
        <f t="shared" si="4"/>
        <v>45</v>
      </c>
      <c r="K73" s="28">
        <f>COUNTIF('Volunteer Exp'!AV6:AV485,"=9")</f>
        <v>36</v>
      </c>
      <c r="L73" s="275">
        <f t="shared" si="5"/>
        <v>-9</v>
      </c>
      <c r="R73" s="256" t="s">
        <v>18</v>
      </c>
      <c r="S73" s="28">
        <f>U13</f>
        <v>1</v>
      </c>
      <c r="T73" s="28">
        <f>COUNTIF('Volunteer Exp'!AT6:AT489,"=2")</f>
        <v>3</v>
      </c>
      <c r="U73" s="275">
        <f>T73-S73</f>
        <v>2</v>
      </c>
    </row>
    <row r="74" spans="1:21" x14ac:dyDescent="0.25">
      <c r="A74" s="221" t="s">
        <v>547</v>
      </c>
      <c r="B74" s="250">
        <f>(B64+B67+B69+B71)/SUM(B63:B72)</f>
        <v>0.22807017543859648</v>
      </c>
      <c r="C74" s="256" t="s">
        <v>27</v>
      </c>
      <c r="D74" s="28">
        <f t="shared" si="0"/>
        <v>2</v>
      </c>
      <c r="E74" s="28">
        <f>COUNTIF('Volunteer Exp'!AS6:AS486,"=10")</f>
        <v>0</v>
      </c>
      <c r="F74" s="28">
        <f t="shared" si="1"/>
        <v>-2</v>
      </c>
      <c r="G74" s="28">
        <f t="shared" si="2"/>
        <v>5</v>
      </c>
      <c r="H74" s="28">
        <f>COUNTIF('Volunteer Exp'!AM6:AM489,"=10")</f>
        <v>0</v>
      </c>
      <c r="I74" s="28">
        <f t="shared" si="3"/>
        <v>-5</v>
      </c>
      <c r="J74" s="28">
        <f t="shared" si="4"/>
        <v>2</v>
      </c>
      <c r="K74" s="28">
        <f>COUNTIF('Volunteer Exp'!AV6:AV486,"=10")</f>
        <v>0</v>
      </c>
      <c r="L74" s="275">
        <f t="shared" si="5"/>
        <v>-2</v>
      </c>
      <c r="R74" s="256" t="s">
        <v>52</v>
      </c>
      <c r="S74" s="28">
        <f>U14</f>
        <v>10</v>
      </c>
      <c r="T74" s="28">
        <f>COUNTIF('Volunteer Exp'!AT6:AT489,"=3")</f>
        <v>10</v>
      </c>
      <c r="U74" s="275">
        <f>T74-S74</f>
        <v>0</v>
      </c>
    </row>
    <row r="75" spans="1:21" ht="15.75" thickBot="1" x14ac:dyDescent="0.3">
      <c r="A75" s="221" t="s">
        <v>546</v>
      </c>
      <c r="B75" s="250">
        <f>(B65+B66+B70+B71)/SUM(B63:B72)</f>
        <v>0.54385964912280704</v>
      </c>
      <c r="C75" s="257" t="s">
        <v>133</v>
      </c>
      <c r="D75" s="276">
        <f t="shared" si="0"/>
        <v>7.5121951219512191</v>
      </c>
      <c r="E75" s="276">
        <f>(E65*C65+E66*C66+E67*C67+E68*C68+E69*C69+E70*C70+E71*C71+E72*C72+E73*C73)/SUM(E65:E73)</f>
        <v>8.0178571428571423</v>
      </c>
      <c r="F75" s="258">
        <f>(E75-D75)/D75</f>
        <v>6.7312152133580702E-2</v>
      </c>
      <c r="G75" s="276">
        <f t="shared" si="2"/>
        <v>6.2278481012658231</v>
      </c>
      <c r="H75" s="276">
        <f>(H65*C65+H66*C66+H67*C67+H68*C68+H69*C69+H70*C70+H71*C71+H72*C72+H73*C73)/SUM(H65:H73)</f>
        <v>7.7142857142857144</v>
      </c>
      <c r="I75" s="258">
        <f>(H75-G75)/G75</f>
        <v>0.23867595818815326</v>
      </c>
      <c r="J75" s="276">
        <f t="shared" si="4"/>
        <v>7.9823008849557526</v>
      </c>
      <c r="K75" s="276">
        <f>(K65*C65+K66*C66+K67*C67+K68*C68+K69*C69+K70*C70+K71*C71+K72*C72+K73*C73)/SUM(K65:K73)</f>
        <v>8.4285714285714288</v>
      </c>
      <c r="L75" s="259">
        <f>(K75-J75)/J75</f>
        <v>5.59075071270193E-2</v>
      </c>
      <c r="R75" s="256" t="s">
        <v>54</v>
      </c>
      <c r="S75" s="28">
        <f>U15</f>
        <v>7</v>
      </c>
      <c r="T75" s="28">
        <f>COUNTIF('Volunteer Exp'!AT6:AT489,"=4")</f>
        <v>0</v>
      </c>
      <c r="U75" s="275">
        <f>T75-S75</f>
        <v>-7</v>
      </c>
    </row>
    <row r="76" spans="1:21" ht="16.5" thickTop="1" thickBot="1" x14ac:dyDescent="0.3">
      <c r="A76" s="221" t="s">
        <v>148</v>
      </c>
      <c r="B76" s="250">
        <f>(B68+B70+B71)/SUM(B63:B72)</f>
        <v>0.22807017543859648</v>
      </c>
      <c r="R76" s="327" t="s">
        <v>423</v>
      </c>
      <c r="S76" s="258">
        <f>S72/SUM(S72:S75)</f>
        <v>0.76923076923076927</v>
      </c>
      <c r="T76" s="258">
        <f>T72/SUM(T72:T75)</f>
        <v>0.76363636363636367</v>
      </c>
      <c r="U76" s="259">
        <f>(T76-S76)/S76</f>
        <v>-7.2727272727272857E-3</v>
      </c>
    </row>
    <row r="77" spans="1:21" ht="27.75" customHeight="1" thickTop="1" thickBot="1" x14ac:dyDescent="0.3">
      <c r="D77" s="396" t="s">
        <v>524</v>
      </c>
      <c r="E77" s="397"/>
      <c r="F77" s="398" t="s">
        <v>525</v>
      </c>
      <c r="G77" s="397"/>
      <c r="H77" s="398" t="s">
        <v>526</v>
      </c>
      <c r="I77" s="399"/>
      <c r="J77" s="400" t="s">
        <v>527</v>
      </c>
      <c r="K77" s="401"/>
      <c r="L77" s="402"/>
      <c r="M77" s="396" t="s">
        <v>543</v>
      </c>
      <c r="N77" s="403"/>
      <c r="O77" s="404"/>
      <c r="P77" s="405"/>
      <c r="Q77" s="406"/>
      <c r="R77" s="407"/>
    </row>
    <row r="78" spans="1:21" ht="16.5" thickTop="1" thickBot="1" x14ac:dyDescent="0.3">
      <c r="D78" s="256" t="s">
        <v>129</v>
      </c>
      <c r="E78" s="26" t="s">
        <v>130</v>
      </c>
      <c r="F78" s="26" t="s">
        <v>129</v>
      </c>
      <c r="G78" s="26" t="s">
        <v>130</v>
      </c>
      <c r="H78" s="26" t="s">
        <v>129</v>
      </c>
      <c r="I78" s="260" t="s">
        <v>130</v>
      </c>
      <c r="J78" s="251"/>
      <c r="K78" s="252" t="s">
        <v>150</v>
      </c>
      <c r="L78" s="253" t="s">
        <v>130</v>
      </c>
      <c r="M78" s="216"/>
      <c r="N78" s="56" t="s">
        <v>129</v>
      </c>
      <c r="O78" s="325" t="s">
        <v>130</v>
      </c>
      <c r="P78" s="189"/>
      <c r="Q78" s="328"/>
      <c r="R78" s="328"/>
    </row>
    <row r="79" spans="1:21" ht="19.5" customHeight="1" thickTop="1" thickBot="1" x14ac:dyDescent="0.3">
      <c r="D79" s="261">
        <f>D75</f>
        <v>7.5121951219512191</v>
      </c>
      <c r="E79" s="262">
        <f>E75</f>
        <v>8.0178571428571423</v>
      </c>
      <c r="F79" s="262">
        <f>G75</f>
        <v>6.2278481012658231</v>
      </c>
      <c r="G79" s="262">
        <f>H75</f>
        <v>7.7142857142857144</v>
      </c>
      <c r="H79" s="262">
        <f>J75</f>
        <v>7.9823008849557526</v>
      </c>
      <c r="I79" s="263">
        <f>K75</f>
        <v>8.4285714285714288</v>
      </c>
      <c r="J79" s="254" t="s">
        <v>21</v>
      </c>
      <c r="K79" s="96">
        <f>O65</f>
        <v>0.16666666666666666</v>
      </c>
      <c r="L79" s="255">
        <f>Q65</f>
        <v>0.15789473684210525</v>
      </c>
      <c r="M79" s="216" t="s">
        <v>544</v>
      </c>
      <c r="N79" s="182">
        <f>S70</f>
        <v>0.75903614457831325</v>
      </c>
      <c r="O79" s="283">
        <f>T70</f>
        <v>0.8392857142857143</v>
      </c>
      <c r="P79" s="189"/>
      <c r="Q79" s="193"/>
      <c r="R79" s="193"/>
    </row>
    <row r="80" spans="1:21" ht="16.5" thickTop="1" thickBot="1" x14ac:dyDescent="0.3">
      <c r="J80" s="256" t="s">
        <v>147</v>
      </c>
      <c r="K80" s="96">
        <f>O66</f>
        <v>0.33333333333333331</v>
      </c>
      <c r="L80" s="255">
        <f>Q66</f>
        <v>0.2807017543859649</v>
      </c>
      <c r="M80" s="216" t="s">
        <v>545</v>
      </c>
      <c r="N80" s="96">
        <f>S76</f>
        <v>0.76923076923076927</v>
      </c>
      <c r="O80" s="255">
        <f>T76</f>
        <v>0.76363636363636367</v>
      </c>
      <c r="P80" s="189"/>
      <c r="Q80" s="193"/>
      <c r="R80" s="193"/>
    </row>
    <row r="81" spans="10:18" ht="16.5" thickTop="1" thickBot="1" x14ac:dyDescent="0.3">
      <c r="J81" s="256" t="s">
        <v>32</v>
      </c>
      <c r="K81" s="96">
        <f>O67</f>
        <v>9.5238095238095233E-2</v>
      </c>
      <c r="L81" s="255">
        <f>Q67</f>
        <v>5.2631578947368418E-2</v>
      </c>
      <c r="M81" s="216"/>
      <c r="N81" s="28"/>
      <c r="O81" s="275"/>
      <c r="P81" s="189"/>
      <c r="Q81" s="193"/>
      <c r="R81" s="193"/>
    </row>
    <row r="82" spans="10:18" ht="16.5" thickTop="1" thickBot="1" x14ac:dyDescent="0.3">
      <c r="J82" s="257" t="s">
        <v>148</v>
      </c>
      <c r="K82" s="258">
        <f>O68</f>
        <v>9.5238095238095233E-2</v>
      </c>
      <c r="L82" s="259">
        <f>Q68</f>
        <v>0.2807017543859649</v>
      </c>
      <c r="M82" s="326"/>
      <c r="N82" s="278"/>
      <c r="O82" s="279"/>
    </row>
    <row r="83" spans="10:18" ht="15.75" thickTop="1" x14ac:dyDescent="0.25"/>
  </sheetData>
  <sheetProtection selectLockedCells="1"/>
  <mergeCells count="16">
    <mergeCell ref="H56:K56"/>
    <mergeCell ref="H51:K51"/>
    <mergeCell ref="A62:B62"/>
    <mergeCell ref="Y4:Y5"/>
    <mergeCell ref="Z4:Z5"/>
    <mergeCell ref="T22:V22"/>
    <mergeCell ref="T26:AC26"/>
    <mergeCell ref="M63:Q63"/>
    <mergeCell ref="R63:U63"/>
    <mergeCell ref="Q62:U62"/>
    <mergeCell ref="D77:E77"/>
    <mergeCell ref="F77:G77"/>
    <mergeCell ref="H77:I77"/>
    <mergeCell ref="J77:L77"/>
    <mergeCell ref="M77:O77"/>
    <mergeCell ref="P77:R7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25"/>
  <sheetViews>
    <sheetView topLeftCell="C1" workbookViewId="0">
      <selection activeCell="G31" sqref="G31"/>
    </sheetView>
  </sheetViews>
  <sheetFormatPr defaultRowHeight="15" x14ac:dyDescent="0.25"/>
  <cols>
    <col min="2" max="2" width="18.85546875" customWidth="1"/>
    <col min="3" max="3" width="20.28515625" customWidth="1"/>
    <col min="4" max="4" width="11.140625" bestFit="1" customWidth="1"/>
    <col min="6" max="6" width="20" customWidth="1"/>
    <col min="7" max="7" width="13.140625" customWidth="1"/>
    <col min="8" max="8" width="11.5703125" bestFit="1" customWidth="1"/>
    <col min="10" max="10" width="20.42578125" customWidth="1"/>
    <col min="11" max="11" width="11.42578125" customWidth="1"/>
    <col min="12" max="15" width="14.5703125" customWidth="1"/>
    <col min="17" max="17" width="17" customWidth="1"/>
    <col min="18" max="18" width="11.85546875" customWidth="1"/>
    <col min="20" max="20" width="13.42578125" customWidth="1"/>
  </cols>
  <sheetData>
    <row r="2" spans="1:29" ht="9.75" customHeight="1" thickBot="1" x14ac:dyDescent="0.3"/>
    <row r="3" spans="1:29" ht="47.25" customHeight="1" thickBot="1" x14ac:dyDescent="0.55000000000000004">
      <c r="A3" s="5"/>
      <c r="B3" s="48"/>
      <c r="C3" s="49"/>
      <c r="D3" s="116" t="s">
        <v>219</v>
      </c>
      <c r="E3" s="49"/>
      <c r="F3" s="49"/>
      <c r="G3" s="49"/>
      <c r="H3" s="49"/>
      <c r="I3" s="49"/>
      <c r="J3" s="49"/>
      <c r="K3" s="49"/>
      <c r="L3" s="49"/>
      <c r="M3" s="49"/>
      <c r="N3" s="49"/>
      <c r="O3" s="49"/>
      <c r="P3" s="49"/>
      <c r="Q3" s="49"/>
      <c r="R3" s="417"/>
      <c r="S3" s="418"/>
      <c r="T3" s="5"/>
      <c r="U3" s="5"/>
      <c r="V3" s="5"/>
    </row>
    <row r="4" spans="1:29" ht="19.5" thickBot="1" x14ac:dyDescent="0.35">
      <c r="A4" s="5"/>
      <c r="B4" s="93" t="s">
        <v>592</v>
      </c>
      <c r="C4" s="90"/>
      <c r="D4" s="111" t="s">
        <v>96</v>
      </c>
      <c r="E4" s="7"/>
      <c r="F4" s="93" t="s">
        <v>593</v>
      </c>
      <c r="G4" s="90"/>
      <c r="H4" s="111" t="s">
        <v>96</v>
      </c>
      <c r="I4" s="7"/>
      <c r="J4" s="93" t="s">
        <v>532</v>
      </c>
      <c r="K4" s="5"/>
      <c r="L4" s="109"/>
      <c r="M4" s="90"/>
      <c r="N4" s="92" t="s">
        <v>274</v>
      </c>
      <c r="O4" s="22"/>
      <c r="P4" s="22"/>
      <c r="Q4" s="22"/>
      <c r="R4" s="4"/>
      <c r="S4" s="24"/>
      <c r="T4" s="2"/>
      <c r="U4" s="2"/>
      <c r="V4" s="2"/>
      <c r="W4" s="2"/>
      <c r="X4" s="2"/>
      <c r="Y4" s="2"/>
      <c r="Z4" s="2"/>
      <c r="AA4" s="2"/>
      <c r="AB4" s="2"/>
      <c r="AC4" s="2"/>
    </row>
    <row r="5" spans="1:29" ht="19.5" thickBot="1" x14ac:dyDescent="0.35">
      <c r="A5" s="5"/>
      <c r="B5" s="93" t="s">
        <v>427</v>
      </c>
      <c r="C5" s="90"/>
      <c r="D5" s="111"/>
      <c r="E5" s="7"/>
      <c r="F5" s="93" t="s">
        <v>594</v>
      </c>
      <c r="G5" s="90"/>
      <c r="H5" s="111"/>
      <c r="I5" s="7"/>
      <c r="J5" s="183" t="s">
        <v>430</v>
      </c>
      <c r="K5" s="184">
        <v>21400</v>
      </c>
      <c r="L5" s="184"/>
      <c r="M5" s="4"/>
      <c r="N5" s="194" t="s">
        <v>263</v>
      </c>
      <c r="O5" s="26" t="s">
        <v>279</v>
      </c>
      <c r="P5" s="26" t="s">
        <v>280</v>
      </c>
      <c r="Q5" s="26" t="s">
        <v>265</v>
      </c>
      <c r="R5" s="26" t="s">
        <v>143</v>
      </c>
      <c r="S5" s="26" t="s">
        <v>281</v>
      </c>
      <c r="T5" s="2"/>
      <c r="U5" s="2"/>
      <c r="V5" s="2"/>
      <c r="W5" s="2"/>
      <c r="X5" s="2"/>
      <c r="Y5" s="2"/>
      <c r="Z5" s="2"/>
      <c r="AA5" s="2"/>
      <c r="AB5" s="2"/>
      <c r="AC5" s="2"/>
    </row>
    <row r="6" spans="1:29" ht="15.75" thickBot="1" x14ac:dyDescent="0.3">
      <c r="A6" s="5"/>
      <c r="B6" s="110" t="s">
        <v>424</v>
      </c>
      <c r="C6" s="28"/>
      <c r="D6" s="97">
        <f>260*C18</f>
        <v>273</v>
      </c>
      <c r="E6" s="3"/>
      <c r="F6" s="107" t="s">
        <v>596</v>
      </c>
      <c r="H6" s="97">
        <v>77</v>
      </c>
      <c r="I6" s="3"/>
      <c r="J6" s="183" t="s">
        <v>573</v>
      </c>
      <c r="K6" s="184"/>
      <c r="L6" s="288">
        <f>Attendance!T5</f>
        <v>71</v>
      </c>
      <c r="M6" s="91"/>
      <c r="N6" s="26" t="s">
        <v>275</v>
      </c>
      <c r="O6" s="30">
        <f>'Client contacts'!G6</f>
        <v>29</v>
      </c>
      <c r="P6" s="30">
        <f>'Client contacts'!H6</f>
        <v>1</v>
      </c>
      <c r="Q6" s="30">
        <f>'Client contacts'!I6</f>
        <v>23</v>
      </c>
      <c r="R6" s="30">
        <f>'Client contacts'!F6</f>
        <v>53</v>
      </c>
      <c r="S6" s="195">
        <f>O6*'Project Cost'!R8+'Social Values'!P6*'Project Cost'!R9+'Social Values'!Q6*'Project Cost'!R10</f>
        <v>1650</v>
      </c>
    </row>
    <row r="7" spans="1:29" ht="15.75" thickBot="1" x14ac:dyDescent="0.3">
      <c r="A7" s="5"/>
      <c r="B7" s="113" t="s">
        <v>583</v>
      </c>
      <c r="C7" s="26"/>
      <c r="D7" s="287">
        <v>3256</v>
      </c>
      <c r="E7" s="3"/>
      <c r="F7" s="117" t="s">
        <v>531</v>
      </c>
      <c r="H7" s="120">
        <f>Attendance!K5</f>
        <v>1350</v>
      </c>
      <c r="I7" s="3"/>
      <c r="J7" s="183" t="s">
        <v>432</v>
      </c>
      <c r="K7" s="184"/>
      <c r="L7" s="184">
        <f>K5*L6</f>
        <v>1519400</v>
      </c>
      <c r="M7" s="284"/>
      <c r="N7" s="26" t="s">
        <v>276</v>
      </c>
      <c r="O7" s="153">
        <f>'Client contacts'!K6</f>
        <v>113</v>
      </c>
      <c r="P7" s="153">
        <f>'Client contacts'!L6</f>
        <v>4</v>
      </c>
      <c r="Q7" s="95">
        <f>'Client contacts'!M6</f>
        <v>43</v>
      </c>
      <c r="R7" s="95">
        <f>'Client contacts'!J6</f>
        <v>160</v>
      </c>
      <c r="S7" s="94">
        <f>O7*'Project Cost'!R12+'Social Values'!P7*'Project Cost'!R13+'Social Values'!Q7*'Project Cost'!R14</f>
        <v>5500</v>
      </c>
    </row>
    <row r="8" spans="1:29" ht="15.75" thickBot="1" x14ac:dyDescent="0.3">
      <c r="A8" s="5"/>
      <c r="B8" s="122" t="s">
        <v>431</v>
      </c>
      <c r="C8" s="289"/>
      <c r="D8" s="119">
        <f>D6*D7</f>
        <v>888888</v>
      </c>
      <c r="E8" s="3"/>
      <c r="F8" s="118" t="s">
        <v>425</v>
      </c>
      <c r="G8" s="121"/>
      <c r="H8" s="119">
        <f>H7*H6</f>
        <v>103950</v>
      </c>
      <c r="I8" s="3"/>
      <c r="J8" s="183" t="s">
        <v>428</v>
      </c>
      <c r="K8" s="184"/>
      <c r="L8" s="184">
        <f>L7/Attendance!T5</f>
        <v>21400</v>
      </c>
      <c r="M8" s="91"/>
      <c r="N8" s="26" t="s">
        <v>86</v>
      </c>
      <c r="O8" s="153">
        <f>'Client contacts'!O6</f>
        <v>15</v>
      </c>
      <c r="P8" s="153">
        <f>'Client contacts'!P6</f>
        <v>1</v>
      </c>
      <c r="Q8" s="95">
        <f>'Client contacts'!Q6</f>
        <v>14</v>
      </c>
      <c r="R8" s="95">
        <f>'Client contacts'!N6</f>
        <v>30</v>
      </c>
      <c r="S8" s="94">
        <f>O8*'Project Cost'!R16+'Social Values'!P8*'Project Cost'!R17+'Social Values'!Q8*'Project Cost'!R18</f>
        <v>910</v>
      </c>
    </row>
    <row r="9" spans="1:29" ht="15.75" thickBot="1" x14ac:dyDescent="0.3">
      <c r="A9" s="5"/>
      <c r="B9" s="152" t="s">
        <v>429</v>
      </c>
      <c r="C9" s="183"/>
      <c r="D9" s="184">
        <f>D8/'Volunteer Exp'!AX5</f>
        <v>8888.8799999999992</v>
      </c>
      <c r="E9" s="3"/>
      <c r="F9" s="152" t="s">
        <v>429</v>
      </c>
      <c r="G9" s="183"/>
      <c r="H9" s="336">
        <f>H8/Attendance!AF5</f>
        <v>1423.972602739726</v>
      </c>
      <c r="I9" s="3"/>
      <c r="J9" s="337" t="s">
        <v>554</v>
      </c>
      <c r="K9" s="186">
        <v>0.35</v>
      </c>
      <c r="L9" s="91">
        <f>L7*K9</f>
        <v>531790</v>
      </c>
      <c r="M9" s="91"/>
      <c r="N9" s="196" t="s">
        <v>266</v>
      </c>
      <c r="O9" s="95">
        <f>'Client contacts'!S6</f>
        <v>22</v>
      </c>
      <c r="P9" s="95">
        <f>'Client contacts'!T6</f>
        <v>48</v>
      </c>
      <c r="Q9" s="28">
        <f>'Client contacts'!U6</f>
        <v>115</v>
      </c>
      <c r="R9" s="28">
        <f>'Client contacts'!R6</f>
        <v>185</v>
      </c>
      <c r="S9" s="94">
        <f>O9*'Project Cost'!R20+'Social Values'!P9*'Project Cost'!R21+'Social Values'!Q9*'Project Cost'!R22</f>
        <v>4620</v>
      </c>
    </row>
    <row r="10" spans="1:29" ht="21.75" customHeight="1" thickBot="1" x14ac:dyDescent="0.3">
      <c r="B10" s="130"/>
      <c r="C10" s="131"/>
      <c r="D10" s="132"/>
      <c r="F10" s="23"/>
      <c r="G10" s="5"/>
      <c r="H10" s="185"/>
      <c r="J10" s="337" t="s">
        <v>598</v>
      </c>
      <c r="K10" s="250">
        <v>0.55000000000000004</v>
      </c>
      <c r="L10" s="3">
        <f>L7*K10</f>
        <v>835670.00000000012</v>
      </c>
      <c r="M10" s="5"/>
      <c r="N10" s="26" t="s">
        <v>277</v>
      </c>
      <c r="O10" s="154">
        <f>'Client contacts'!W6</f>
        <v>38</v>
      </c>
      <c r="P10" s="154">
        <f>'Client contacts'!X6</f>
        <v>10</v>
      </c>
      <c r="Q10" s="28">
        <f>'Client contacts'!Y6</f>
        <v>65</v>
      </c>
      <c r="R10" s="28">
        <f>'Client contacts'!V6</f>
        <v>113</v>
      </c>
      <c r="S10" s="94">
        <f>O10*'Project Cost'!R24+'Social Values'!P10*'Project Cost'!R25+'Social Values'!Q10*'Project Cost'!R26</f>
        <v>3120</v>
      </c>
    </row>
    <row r="11" spans="1:29" ht="20.25" thickTop="1" thickBot="1" x14ac:dyDescent="0.35">
      <c r="B11" s="93" t="s">
        <v>156</v>
      </c>
      <c r="C11" s="5"/>
      <c r="D11" s="123"/>
      <c r="F11" s="130"/>
      <c r="G11" s="131"/>
      <c r="H11" s="133"/>
      <c r="J11" s="49" t="s">
        <v>599</v>
      </c>
      <c r="K11" s="338">
        <v>0.1</v>
      </c>
      <c r="L11" s="286">
        <f>L7*K11</f>
        <v>151940</v>
      </c>
      <c r="M11" s="5"/>
      <c r="N11" s="26" t="s">
        <v>278</v>
      </c>
      <c r="O11" s="28">
        <f>'Client contacts'!AA6</f>
        <v>7</v>
      </c>
      <c r="P11" s="28">
        <f>'Client contacts'!AB6</f>
        <v>0</v>
      </c>
      <c r="Q11" s="28">
        <f>'Client contacts'!AC6</f>
        <v>17</v>
      </c>
      <c r="R11" s="28">
        <f>'Client contacts'!Z6</f>
        <v>24</v>
      </c>
      <c r="S11" s="94">
        <f>O11*'Project Cost'!R28+'Social Values'!P11*'Project Cost'!R29+'Social Values'!Q11*'Project Cost'!R30</f>
        <v>620</v>
      </c>
    </row>
    <row r="12" spans="1:29" ht="20.25" thickTop="1" thickBot="1" x14ac:dyDescent="0.35">
      <c r="B12" s="110" t="s">
        <v>155</v>
      </c>
      <c r="C12" s="99">
        <v>0.75</v>
      </c>
      <c r="D12" s="108">
        <f>D8*C12</f>
        <v>666666</v>
      </c>
      <c r="F12" s="93" t="s">
        <v>156</v>
      </c>
      <c r="G12" s="5"/>
      <c r="H12" s="127"/>
      <c r="J12" s="93" t="s">
        <v>156</v>
      </c>
      <c r="K12" s="5"/>
      <c r="L12" s="109"/>
      <c r="M12" s="5"/>
      <c r="N12" s="56" t="s">
        <v>21</v>
      </c>
      <c r="O12" s="95">
        <f>'Client contacts'!AE6</f>
        <v>6</v>
      </c>
      <c r="P12" s="95">
        <f>'Client contacts'!AF6</f>
        <v>0</v>
      </c>
      <c r="Q12" s="28">
        <f>'Client contacts'!I12</f>
        <v>0</v>
      </c>
      <c r="R12" s="28">
        <f>'Client contacts'!AD6</f>
        <v>11</v>
      </c>
      <c r="S12" s="94">
        <f>O12*'Project Cost'!R32+'Social Values'!P12*'Project Cost'!R33+'Social Values'!Q12*'Project Cost'!R34</f>
        <v>240</v>
      </c>
    </row>
    <row r="13" spans="1:29" ht="15.75" thickBot="1" x14ac:dyDescent="0.3">
      <c r="B13" s="152" t="s">
        <v>595</v>
      </c>
      <c r="C13" s="199">
        <v>1.1499999999999999</v>
      </c>
      <c r="D13" s="126">
        <f>D8*C13</f>
        <v>1022221.2</v>
      </c>
      <c r="F13" s="110" t="s">
        <v>433</v>
      </c>
      <c r="G13" s="98">
        <v>0.75</v>
      </c>
      <c r="H13" s="128">
        <f>H8*G13</f>
        <v>77962.5</v>
      </c>
      <c r="J13" s="110" t="s">
        <v>154</v>
      </c>
      <c r="K13" s="96">
        <v>0.75</v>
      </c>
      <c r="L13" s="108">
        <f>L7*K13</f>
        <v>1139550</v>
      </c>
      <c r="M13" s="91"/>
      <c r="N13" s="56" t="s">
        <v>32</v>
      </c>
      <c r="O13" s="28">
        <f>'Client contacts'!AI6</f>
        <v>22</v>
      </c>
      <c r="P13" s="28"/>
      <c r="Q13" s="28">
        <f>'Client contacts'!AG6</f>
        <v>5</v>
      </c>
      <c r="R13" s="154"/>
      <c r="S13" s="94">
        <f>O13*'Project Cost'!R36</f>
        <v>880</v>
      </c>
    </row>
    <row r="14" spans="1:29" x14ac:dyDescent="0.25">
      <c r="B14" s="23"/>
      <c r="C14" s="5"/>
      <c r="D14" s="112"/>
      <c r="F14" s="191" t="s">
        <v>595</v>
      </c>
      <c r="G14" s="198">
        <f>C13</f>
        <v>1.1499999999999999</v>
      </c>
      <c r="H14" s="192">
        <f>H8*G14</f>
        <v>119542.49999999999</v>
      </c>
      <c r="I14" s="128"/>
      <c r="J14" s="110" t="s">
        <v>600</v>
      </c>
      <c r="K14" s="96">
        <v>0.75</v>
      </c>
      <c r="L14" s="108">
        <f>L13*K14</f>
        <v>854662.5</v>
      </c>
      <c r="M14" s="91"/>
      <c r="N14" s="26" t="s">
        <v>96</v>
      </c>
      <c r="O14" s="28">
        <f>SUM(O6:O13)</f>
        <v>252</v>
      </c>
      <c r="P14" s="95">
        <f>SUM(P6:P13)</f>
        <v>64</v>
      </c>
      <c r="Q14" s="28">
        <f>SUM(Q6:Q13)</f>
        <v>282</v>
      </c>
      <c r="R14" s="28">
        <f>SUM(R6:R13)</f>
        <v>576</v>
      </c>
      <c r="S14" s="94">
        <f>SUM(S6:S13)</f>
        <v>17540</v>
      </c>
    </row>
    <row r="15" spans="1:29" ht="19.5" thickBot="1" x14ac:dyDescent="0.35">
      <c r="B15" s="93" t="s">
        <v>434</v>
      </c>
      <c r="C15" s="5"/>
      <c r="D15" s="112"/>
      <c r="F15" s="23" t="s">
        <v>551</v>
      </c>
      <c r="G15" s="186" t="s">
        <v>597</v>
      </c>
      <c r="H15" s="129">
        <f>Attendance!AA5*52*'Social Values'!H6</f>
        <v>236236</v>
      </c>
      <c r="J15" s="422" t="s">
        <v>435</v>
      </c>
      <c r="K15" s="423"/>
      <c r="L15" s="424"/>
      <c r="M15" s="91"/>
      <c r="N15" s="194" t="s">
        <v>156</v>
      </c>
      <c r="O15" s="28"/>
      <c r="P15" s="28"/>
      <c r="Q15" s="28"/>
      <c r="R15" s="28"/>
      <c r="S15" s="94"/>
      <c r="T15" s="5"/>
    </row>
    <row r="16" spans="1:29" ht="19.5" thickBot="1" x14ac:dyDescent="0.35">
      <c r="A16" s="115"/>
      <c r="B16" s="113" t="s">
        <v>533</v>
      </c>
      <c r="C16" s="61"/>
      <c r="D16" s="114">
        <f>D13</f>
        <v>1022221.2</v>
      </c>
      <c r="F16" s="419" t="s">
        <v>607</v>
      </c>
      <c r="G16" s="420"/>
      <c r="H16" s="421"/>
      <c r="J16" s="152" t="s">
        <v>224</v>
      </c>
      <c r="K16" s="183"/>
      <c r="L16" s="184">
        <f>L7</f>
        <v>1519400</v>
      </c>
      <c r="M16" s="91"/>
      <c r="N16" s="197" t="s">
        <v>438</v>
      </c>
      <c r="O16" s="96">
        <v>1.1000000000000001</v>
      </c>
      <c r="P16" s="28"/>
      <c r="Q16" s="28"/>
      <c r="R16" s="28"/>
      <c r="S16" s="94">
        <f>S14*O16</f>
        <v>19294</v>
      </c>
    </row>
    <row r="17" spans="1:19" ht="16.5" thickTop="1" thickBot="1" x14ac:dyDescent="0.3">
      <c r="A17" s="115"/>
      <c r="B17" s="188" t="s">
        <v>153</v>
      </c>
      <c r="C17" s="189"/>
      <c r="D17" s="190">
        <f>D12</f>
        <v>666666</v>
      </c>
      <c r="E17" s="115"/>
      <c r="F17" s="152" t="s">
        <v>534</v>
      </c>
      <c r="G17" s="183"/>
      <c r="H17" s="184">
        <f>H15+H8</f>
        <v>340186</v>
      </c>
      <c r="J17" s="107" t="s">
        <v>159</v>
      </c>
      <c r="K17" s="297">
        <v>0.35</v>
      </c>
      <c r="L17" s="298">
        <f>K17*L7</f>
        <v>531790</v>
      </c>
      <c r="M17" s="91"/>
      <c r="N17" s="26" t="s">
        <v>439</v>
      </c>
      <c r="O17" s="96">
        <v>0.9</v>
      </c>
      <c r="P17" s="28"/>
      <c r="Q17" s="28"/>
      <c r="R17" s="28"/>
      <c r="S17" s="94">
        <f>S14*O17</f>
        <v>15786</v>
      </c>
    </row>
    <row r="18" spans="1:19" ht="20.25" thickTop="1" thickBot="1" x14ac:dyDescent="0.35">
      <c r="B18" s="188" t="s">
        <v>220</v>
      </c>
      <c r="C18" s="193">
        <v>1.05</v>
      </c>
      <c r="D18" s="189"/>
      <c r="E18" s="115"/>
      <c r="F18" s="152" t="s">
        <v>153</v>
      </c>
      <c r="G18" s="183"/>
      <c r="H18" s="184">
        <f>MIN(H13:H14)</f>
        <v>77962.5</v>
      </c>
      <c r="J18" s="110" t="s">
        <v>205</v>
      </c>
      <c r="K18" s="299">
        <v>0.55000000000000004</v>
      </c>
      <c r="L18" s="303">
        <f>K18*L7</f>
        <v>835670.00000000012</v>
      </c>
      <c r="M18" s="91"/>
      <c r="N18" s="422" t="s">
        <v>152</v>
      </c>
      <c r="O18" s="423"/>
      <c r="P18" s="423"/>
      <c r="Q18" s="423"/>
      <c r="R18" s="423"/>
      <c r="S18" s="424"/>
    </row>
    <row r="19" spans="1:19" ht="20.25" thickTop="1" thickBot="1" x14ac:dyDescent="0.35">
      <c r="B19" s="7" t="s">
        <v>221</v>
      </c>
      <c r="J19" s="110" t="s">
        <v>206</v>
      </c>
      <c r="K19" s="300">
        <v>0.1</v>
      </c>
      <c r="L19" s="304">
        <f>K19*L7</f>
        <v>151940</v>
      </c>
      <c r="M19" s="285"/>
      <c r="N19" s="152" t="s">
        <v>224</v>
      </c>
      <c r="O19" s="183"/>
      <c r="P19" s="183"/>
      <c r="Q19" s="183"/>
      <c r="R19" s="183"/>
      <c r="S19" s="184">
        <f>S14*1.1</f>
        <v>19294</v>
      </c>
    </row>
    <row r="20" spans="1:19" ht="19.5" thickBot="1" x14ac:dyDescent="0.35">
      <c r="J20" s="152" t="s">
        <v>225</v>
      </c>
      <c r="K20" s="301"/>
      <c r="L20" s="305">
        <f>L14</f>
        <v>854662.5</v>
      </c>
      <c r="M20" s="241"/>
      <c r="N20" s="152" t="s">
        <v>225</v>
      </c>
      <c r="O20" s="183"/>
      <c r="P20" s="183"/>
      <c r="Q20" s="183"/>
      <c r="R20" s="183"/>
      <c r="S20" s="184">
        <f>S17</f>
        <v>15786</v>
      </c>
    </row>
    <row r="21" spans="1:19" x14ac:dyDescent="0.25">
      <c r="J21" s="107" t="s">
        <v>159</v>
      </c>
      <c r="K21" s="302">
        <v>0.35</v>
      </c>
      <c r="L21" s="108">
        <f>K21*L14</f>
        <v>299131.875</v>
      </c>
      <c r="M21" s="91"/>
    </row>
    <row r="22" spans="1:19" x14ac:dyDescent="0.25">
      <c r="A22" s="5"/>
      <c r="J22" s="110" t="s">
        <v>205</v>
      </c>
      <c r="K22" s="302">
        <v>0.55000000000000004</v>
      </c>
      <c r="L22" s="108">
        <f>K22*L14</f>
        <v>470064.37500000006</v>
      </c>
      <c r="M22" s="91"/>
    </row>
    <row r="23" spans="1:19" ht="15.75" thickBot="1" x14ac:dyDescent="0.3">
      <c r="A23" s="5"/>
      <c r="J23" s="110" t="s">
        <v>206</v>
      </c>
      <c r="K23" s="300">
        <v>0.1</v>
      </c>
      <c r="L23" s="310">
        <f>K23*L14</f>
        <v>85466.25</v>
      </c>
      <c r="M23" s="91"/>
    </row>
    <row r="24" spans="1:19" ht="19.5" customHeight="1" x14ac:dyDescent="0.25">
      <c r="M24" s="285"/>
    </row>
    <row r="25" spans="1:19" ht="42" customHeight="1" x14ac:dyDescent="0.25"/>
  </sheetData>
  <sheetProtection selectLockedCells="1"/>
  <mergeCells count="4">
    <mergeCell ref="R3:S3"/>
    <mergeCell ref="F16:H16"/>
    <mergeCell ref="J15:L15"/>
    <mergeCell ref="N18:S18"/>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38"/>
  <sheetViews>
    <sheetView topLeftCell="C7" workbookViewId="0">
      <selection activeCell="V28" sqref="V28"/>
    </sheetView>
  </sheetViews>
  <sheetFormatPr defaultRowHeight="15" x14ac:dyDescent="0.25"/>
  <cols>
    <col min="7" max="7" width="10.28515625" customWidth="1"/>
    <col min="8" max="8" width="10" customWidth="1"/>
    <col min="10" max="11" width="11.28515625" customWidth="1"/>
    <col min="16" max="16" width="9.140625" customWidth="1"/>
    <col min="17" max="17" width="0.28515625" customWidth="1"/>
    <col min="18" max="18" width="12.140625" customWidth="1"/>
    <col min="19" max="19" width="1.28515625" hidden="1" customWidth="1"/>
    <col min="22" max="22" width="30.140625" customWidth="1"/>
  </cols>
  <sheetData>
    <row r="3" spans="2:24" ht="32.25" thickBot="1" x14ac:dyDescent="0.55000000000000004">
      <c r="B3" s="61"/>
      <c r="C3" s="17"/>
      <c r="D3" s="83" t="s">
        <v>87</v>
      </c>
      <c r="E3" s="17"/>
      <c r="F3" s="17"/>
      <c r="G3" s="17"/>
      <c r="H3" s="17"/>
      <c r="I3" s="45"/>
      <c r="J3" s="45"/>
      <c r="K3" s="17"/>
      <c r="L3" s="78"/>
      <c r="M3" s="78"/>
      <c r="N3" s="78"/>
      <c r="O3" s="78"/>
      <c r="P3" s="78"/>
      <c r="Q3" s="78"/>
      <c r="R3" s="78"/>
      <c r="S3" s="78"/>
      <c r="T3" s="82"/>
      <c r="W3" s="181"/>
    </row>
    <row r="4" spans="2:24" ht="16.5" thickTop="1" thickBot="1" x14ac:dyDescent="0.3">
      <c r="B4" s="13"/>
      <c r="C4" s="14"/>
      <c r="D4" s="14"/>
      <c r="E4" s="14"/>
      <c r="F4" s="14"/>
      <c r="G4" s="14"/>
      <c r="H4" s="14"/>
      <c r="I4" s="53"/>
      <c r="J4" s="5"/>
      <c r="K4" s="5"/>
      <c r="L4" s="5"/>
      <c r="M4" s="80"/>
      <c r="N4" s="79"/>
      <c r="O4" s="79"/>
      <c r="P4" s="79"/>
      <c r="Q4" s="79"/>
      <c r="R4" s="425" t="s">
        <v>391</v>
      </c>
      <c r="S4" s="175"/>
    </row>
    <row r="5" spans="2:24" ht="47.25" thickTop="1" thickBot="1" x14ac:dyDescent="0.35">
      <c r="B5" s="84" t="s">
        <v>605</v>
      </c>
      <c r="C5" s="431" t="s">
        <v>606</v>
      </c>
      <c r="D5" s="432"/>
      <c r="E5" s="432"/>
      <c r="F5" s="352" t="s">
        <v>88</v>
      </c>
      <c r="G5" s="352" t="s">
        <v>604</v>
      </c>
      <c r="H5" s="353" t="s">
        <v>390</v>
      </c>
      <c r="I5" s="353" t="s">
        <v>389</v>
      </c>
      <c r="J5" s="156"/>
      <c r="K5" s="156"/>
      <c r="L5" s="81" t="s">
        <v>261</v>
      </c>
      <c r="M5" s="9"/>
      <c r="N5" s="9"/>
      <c r="O5" s="9"/>
      <c r="P5" s="9"/>
      <c r="Q5" s="9"/>
      <c r="R5" s="426"/>
      <c r="S5" s="176"/>
      <c r="V5" s="2" t="s">
        <v>614</v>
      </c>
    </row>
    <row r="6" spans="2:24" ht="15.75" thickBot="1" x14ac:dyDescent="0.3">
      <c r="B6" s="44"/>
      <c r="C6" s="256" t="s">
        <v>91</v>
      </c>
      <c r="D6" s="28"/>
      <c r="E6" s="44"/>
      <c r="F6" s="342">
        <f>SUM(F7:F10)</f>
        <v>111476.54</v>
      </c>
      <c r="G6" s="342">
        <f>SUM(G7:G10)</f>
        <v>131355</v>
      </c>
      <c r="H6" s="361">
        <f t="shared" ref="H6:H22" si="0">F6+G6</f>
        <v>242831.53999999998</v>
      </c>
      <c r="I6" s="358">
        <f>SUM(I7:I10)</f>
        <v>77000</v>
      </c>
      <c r="J6" s="351"/>
      <c r="K6" s="349"/>
      <c r="L6" s="17"/>
      <c r="M6" s="62"/>
      <c r="N6" s="17"/>
      <c r="O6" s="17"/>
      <c r="P6" s="63"/>
      <c r="Q6" s="63"/>
      <c r="R6" s="87"/>
      <c r="S6" s="87"/>
      <c r="V6" s="341" t="s">
        <v>91</v>
      </c>
      <c r="W6" s="3">
        <f>I6</f>
        <v>77000</v>
      </c>
      <c r="X6" s="340"/>
    </row>
    <row r="7" spans="2:24" ht="15.75" thickBot="1" x14ac:dyDescent="0.3">
      <c r="B7" s="44"/>
      <c r="C7" s="354" t="s">
        <v>184</v>
      </c>
      <c r="D7" s="45"/>
      <c r="E7" s="47"/>
      <c r="F7" s="342">
        <v>97000</v>
      </c>
      <c r="G7" s="342">
        <v>117455</v>
      </c>
      <c r="H7" s="361">
        <f t="shared" si="0"/>
        <v>214455</v>
      </c>
      <c r="I7" s="358">
        <v>70000</v>
      </c>
      <c r="J7" s="351"/>
      <c r="K7" s="349"/>
      <c r="L7" s="9" t="s">
        <v>262</v>
      </c>
      <c r="M7" s="9"/>
      <c r="N7" s="69"/>
      <c r="O7" s="69"/>
      <c r="P7" s="70"/>
      <c r="Q7" s="70"/>
      <c r="R7" s="88"/>
      <c r="S7" s="88"/>
      <c r="T7" s="43"/>
      <c r="V7" s="340" t="s">
        <v>184</v>
      </c>
      <c r="W7" s="3">
        <f>I7</f>
        <v>70000</v>
      </c>
      <c r="X7" s="340"/>
    </row>
    <row r="8" spans="2:24" ht="15.75" thickBot="1" x14ac:dyDescent="0.3">
      <c r="B8" s="44"/>
      <c r="C8" s="354" t="s">
        <v>185</v>
      </c>
      <c r="D8" s="45"/>
      <c r="E8" s="47"/>
      <c r="F8" s="342">
        <v>3272.01</v>
      </c>
      <c r="G8" s="342">
        <v>2883</v>
      </c>
      <c r="H8" s="361">
        <f t="shared" si="0"/>
        <v>6155.01</v>
      </c>
      <c r="I8" s="358">
        <v>3000</v>
      </c>
      <c r="J8" s="351"/>
      <c r="K8" s="349"/>
      <c r="L8" s="45"/>
      <c r="M8" s="66" t="s">
        <v>263</v>
      </c>
      <c r="N8" s="45"/>
      <c r="O8" s="45"/>
      <c r="P8" s="47"/>
      <c r="Q8" s="47"/>
      <c r="R8" s="85">
        <v>40</v>
      </c>
      <c r="S8" s="85"/>
      <c r="V8" s="340" t="s">
        <v>185</v>
      </c>
      <c r="W8" s="3">
        <f>I8</f>
        <v>3000</v>
      </c>
      <c r="X8" s="340"/>
    </row>
    <row r="9" spans="2:24" ht="15.75" thickBot="1" x14ac:dyDescent="0.3">
      <c r="B9" s="44"/>
      <c r="C9" s="354" t="s">
        <v>186</v>
      </c>
      <c r="D9" s="45"/>
      <c r="E9" s="47"/>
      <c r="F9" s="342">
        <v>4749.1400000000003</v>
      </c>
      <c r="G9" s="342">
        <v>10923</v>
      </c>
      <c r="H9" s="361">
        <f t="shared" si="0"/>
        <v>15672.14</v>
      </c>
      <c r="I9" s="358">
        <v>2000</v>
      </c>
      <c r="J9" s="351"/>
      <c r="K9" s="349"/>
      <c r="L9" s="45"/>
      <c r="M9" s="66" t="s">
        <v>264</v>
      </c>
      <c r="N9" s="45"/>
      <c r="O9" s="45"/>
      <c r="P9" s="47"/>
      <c r="Q9" s="47"/>
      <c r="R9" s="85">
        <v>30</v>
      </c>
      <c r="S9" s="85"/>
      <c r="V9" s="340" t="s">
        <v>186</v>
      </c>
      <c r="W9">
        <v>3000</v>
      </c>
      <c r="X9" s="340"/>
    </row>
    <row r="10" spans="2:24" ht="15.75" thickBot="1" x14ac:dyDescent="0.3">
      <c r="B10" s="44"/>
      <c r="C10" s="354" t="s">
        <v>387</v>
      </c>
      <c r="D10" s="45"/>
      <c r="E10" s="47"/>
      <c r="F10" s="342">
        <v>6455.39</v>
      </c>
      <c r="G10" s="342">
        <v>94</v>
      </c>
      <c r="H10" s="361">
        <f t="shared" si="0"/>
        <v>6549.39</v>
      </c>
      <c r="I10" s="358">
        <v>2000</v>
      </c>
      <c r="J10" s="429"/>
      <c r="K10" s="430"/>
      <c r="L10" s="45"/>
      <c r="M10" s="66" t="s">
        <v>265</v>
      </c>
      <c r="N10" s="45"/>
      <c r="O10" s="45"/>
      <c r="P10" s="47"/>
      <c r="Q10" s="47"/>
      <c r="R10" s="85">
        <v>20</v>
      </c>
      <c r="S10" s="85"/>
      <c r="V10" s="340" t="s">
        <v>387</v>
      </c>
      <c r="W10" s="3">
        <f>I9</f>
        <v>2000</v>
      </c>
      <c r="X10" s="340"/>
    </row>
    <row r="11" spans="2:24" ht="15.75" thickBot="1" x14ac:dyDescent="0.3">
      <c r="B11" s="44"/>
      <c r="C11" s="354" t="s">
        <v>209</v>
      </c>
      <c r="D11" s="45"/>
      <c r="E11" s="47"/>
      <c r="F11" s="342">
        <f>SUM(F12:F16)</f>
        <v>94052.31</v>
      </c>
      <c r="G11" s="342">
        <f>SUM(G12:G16)</f>
        <v>102511</v>
      </c>
      <c r="H11" s="361">
        <f t="shared" si="0"/>
        <v>196563.31</v>
      </c>
      <c r="I11" s="358">
        <f>SUM(I12:I16)</f>
        <v>70000</v>
      </c>
      <c r="J11" s="351"/>
      <c r="K11" s="349"/>
      <c r="L11" s="66" t="s">
        <v>267</v>
      </c>
      <c r="M11" s="66"/>
      <c r="N11" s="45"/>
      <c r="O11" s="45"/>
      <c r="P11" s="47"/>
      <c r="Q11" s="47"/>
      <c r="R11" s="85"/>
      <c r="S11" s="85"/>
      <c r="V11" s="340" t="s">
        <v>209</v>
      </c>
      <c r="W11" s="3">
        <f t="shared" ref="W11:W16" si="1">I11</f>
        <v>70000</v>
      </c>
      <c r="X11" s="340"/>
    </row>
    <row r="12" spans="2:24" ht="15.75" thickBot="1" x14ac:dyDescent="0.3">
      <c r="B12" s="44"/>
      <c r="C12" s="354" t="s">
        <v>89</v>
      </c>
      <c r="D12" s="45"/>
      <c r="E12" s="47"/>
      <c r="F12" s="342">
        <v>28800</v>
      </c>
      <c r="G12" s="342">
        <v>15000</v>
      </c>
      <c r="H12" s="361">
        <f t="shared" si="0"/>
        <v>43800</v>
      </c>
      <c r="I12" s="358">
        <v>15000</v>
      </c>
      <c r="J12" s="351"/>
      <c r="K12" s="349"/>
      <c r="L12" s="45"/>
      <c r="M12" s="66" t="s">
        <v>263</v>
      </c>
      <c r="N12" s="45"/>
      <c r="O12" s="45"/>
      <c r="P12" s="47"/>
      <c r="Q12" s="47"/>
      <c r="R12" s="85">
        <v>40</v>
      </c>
      <c r="S12" s="85"/>
      <c r="V12" s="340" t="s">
        <v>89</v>
      </c>
      <c r="W12" s="3">
        <f t="shared" si="1"/>
        <v>15000</v>
      </c>
      <c r="X12" s="340"/>
    </row>
    <row r="13" spans="2:24" ht="15.75" thickBot="1" x14ac:dyDescent="0.3">
      <c r="B13" s="44"/>
      <c r="C13" s="354" t="s">
        <v>601</v>
      </c>
      <c r="D13" s="45"/>
      <c r="E13" s="47"/>
      <c r="F13" s="342">
        <f>5102.5+3018+9246</f>
        <v>17366.5</v>
      </c>
      <c r="G13" s="342">
        <v>22130</v>
      </c>
      <c r="H13" s="361">
        <f t="shared" si="0"/>
        <v>39496.5</v>
      </c>
      <c r="I13" s="358">
        <v>15000</v>
      </c>
      <c r="J13" s="351"/>
      <c r="K13" s="349"/>
      <c r="L13" s="45"/>
      <c r="M13" s="66" t="s">
        <v>264</v>
      </c>
      <c r="N13" s="45"/>
      <c r="O13" s="45"/>
      <c r="P13" s="47"/>
      <c r="Q13" s="47"/>
      <c r="R13" s="85">
        <v>30</v>
      </c>
      <c r="S13" s="85"/>
      <c r="V13" s="340" t="s">
        <v>553</v>
      </c>
      <c r="W13" s="3">
        <f t="shared" si="1"/>
        <v>15000</v>
      </c>
      <c r="X13" s="340"/>
    </row>
    <row r="14" spans="2:24" ht="15.75" thickBot="1" x14ac:dyDescent="0.3">
      <c r="B14" s="44"/>
      <c r="C14" s="354" t="s">
        <v>204</v>
      </c>
      <c r="D14" s="45"/>
      <c r="E14" s="47"/>
      <c r="F14" s="342">
        <v>6000</v>
      </c>
      <c r="G14" s="342">
        <v>23230</v>
      </c>
      <c r="H14" s="361">
        <f t="shared" si="0"/>
        <v>29230</v>
      </c>
      <c r="I14" s="358">
        <v>10000</v>
      </c>
      <c r="J14" s="351"/>
      <c r="K14" s="349"/>
      <c r="L14" s="45"/>
      <c r="M14" s="66" t="s">
        <v>265</v>
      </c>
      <c r="N14" s="45"/>
      <c r="O14" s="45"/>
      <c r="P14" s="47"/>
      <c r="Q14" s="47"/>
      <c r="R14" s="85">
        <v>20</v>
      </c>
      <c r="S14" s="85"/>
      <c r="V14" s="340" t="s">
        <v>204</v>
      </c>
      <c r="W14" s="3">
        <f t="shared" si="1"/>
        <v>10000</v>
      </c>
      <c r="X14" s="340"/>
    </row>
    <row r="15" spans="2:24" ht="15.75" thickBot="1" x14ac:dyDescent="0.3">
      <c r="B15" s="44"/>
      <c r="C15" s="354" t="s">
        <v>90</v>
      </c>
      <c r="D15" s="45"/>
      <c r="E15" s="47"/>
      <c r="F15" s="342">
        <v>36020</v>
      </c>
      <c r="G15" s="342">
        <v>8235</v>
      </c>
      <c r="H15" s="361">
        <f t="shared" si="0"/>
        <v>44255</v>
      </c>
      <c r="I15" s="358">
        <v>10000</v>
      </c>
      <c r="J15" s="351"/>
      <c r="K15" s="349"/>
      <c r="L15" s="66" t="s">
        <v>268</v>
      </c>
      <c r="M15" s="66"/>
      <c r="N15" s="45"/>
      <c r="O15" s="45"/>
      <c r="P15" s="47"/>
      <c r="Q15" s="47"/>
      <c r="R15" s="85"/>
      <c r="S15" s="85"/>
      <c r="V15" s="340" t="s">
        <v>90</v>
      </c>
      <c r="W15" s="3">
        <f t="shared" si="1"/>
        <v>10000</v>
      </c>
      <c r="X15" s="340"/>
    </row>
    <row r="16" spans="2:24" ht="15.75" thickBot="1" x14ac:dyDescent="0.3">
      <c r="B16" s="44"/>
      <c r="C16" s="354" t="s">
        <v>388</v>
      </c>
      <c r="D16" s="45"/>
      <c r="E16" s="47"/>
      <c r="F16" s="342">
        <v>5865.81</v>
      </c>
      <c r="G16" s="342">
        <v>33916</v>
      </c>
      <c r="H16" s="361">
        <f t="shared" si="0"/>
        <v>39781.81</v>
      </c>
      <c r="I16" s="358">
        <v>20000</v>
      </c>
      <c r="J16" s="351"/>
      <c r="K16" s="349"/>
      <c r="L16" s="45"/>
      <c r="M16" s="66" t="s">
        <v>263</v>
      </c>
      <c r="N16" s="45"/>
      <c r="O16" s="45"/>
      <c r="P16" s="47"/>
      <c r="Q16" s="47"/>
      <c r="R16" s="85">
        <v>40</v>
      </c>
      <c r="S16" s="85"/>
      <c r="V16" s="340" t="s">
        <v>615</v>
      </c>
      <c r="W16" s="3">
        <f t="shared" si="1"/>
        <v>20000</v>
      </c>
      <c r="X16" s="340"/>
    </row>
    <row r="17" spans="2:24" ht="15.75" thickBot="1" x14ac:dyDescent="0.3">
      <c r="B17" s="44"/>
      <c r="C17" s="354" t="s">
        <v>82</v>
      </c>
      <c r="D17" s="45"/>
      <c r="E17" s="47"/>
      <c r="F17" s="342">
        <f>SUM(F18:F21)</f>
        <v>48067.15</v>
      </c>
      <c r="G17" s="342">
        <f>SUM(G18:G22)</f>
        <v>54188</v>
      </c>
      <c r="H17" s="361">
        <f t="shared" si="0"/>
        <v>102255.15</v>
      </c>
      <c r="I17" s="358"/>
      <c r="J17" s="366"/>
      <c r="K17" s="350"/>
      <c r="L17" s="45"/>
      <c r="M17" s="66" t="s">
        <v>264</v>
      </c>
      <c r="N17" s="45"/>
      <c r="O17" s="45"/>
      <c r="P17" s="47"/>
      <c r="Q17" s="47"/>
      <c r="R17" s="85">
        <v>30</v>
      </c>
      <c r="S17" s="85"/>
      <c r="V17" s="339" t="s">
        <v>96</v>
      </c>
      <c r="W17">
        <f>W6+W11</f>
        <v>147000</v>
      </c>
      <c r="X17" s="339"/>
    </row>
    <row r="18" spans="2:24" ht="15.75" thickBot="1" x14ac:dyDescent="0.3">
      <c r="B18" s="44"/>
      <c r="C18" s="354" t="s">
        <v>92</v>
      </c>
      <c r="D18" s="45"/>
      <c r="E18" s="47"/>
      <c r="F18" s="342">
        <v>39000</v>
      </c>
      <c r="G18" s="342">
        <v>36000</v>
      </c>
      <c r="H18" s="361">
        <f t="shared" si="0"/>
        <v>75000</v>
      </c>
      <c r="I18" s="358"/>
      <c r="J18" s="351"/>
      <c r="K18" s="349"/>
      <c r="L18" s="45"/>
      <c r="M18" s="66" t="s">
        <v>265</v>
      </c>
      <c r="N18" s="45"/>
      <c r="O18" s="45"/>
      <c r="P18" s="47"/>
      <c r="Q18" s="47"/>
      <c r="R18" s="85">
        <v>20</v>
      </c>
      <c r="S18" s="85"/>
    </row>
    <row r="19" spans="2:24" ht="15.75" thickBot="1" x14ac:dyDescent="0.3">
      <c r="B19" s="44"/>
      <c r="C19" s="354" t="s">
        <v>602</v>
      </c>
      <c r="D19" s="45"/>
      <c r="E19" s="47"/>
      <c r="F19" s="342">
        <v>1953.19</v>
      </c>
      <c r="G19" s="342">
        <v>16938</v>
      </c>
      <c r="H19" s="361">
        <f t="shared" si="0"/>
        <v>18891.189999999999</v>
      </c>
      <c r="I19" s="358"/>
      <c r="J19" s="351"/>
      <c r="K19" s="349"/>
      <c r="L19" s="66" t="s">
        <v>269</v>
      </c>
      <c r="M19" s="66"/>
      <c r="N19" s="45"/>
      <c r="O19" s="45"/>
      <c r="P19" s="47"/>
      <c r="Q19" s="47"/>
      <c r="R19" s="85"/>
      <c r="S19" s="85"/>
    </row>
    <row r="20" spans="2:24" ht="15.75" thickBot="1" x14ac:dyDescent="0.3">
      <c r="B20" s="44"/>
      <c r="C20" s="354" t="s">
        <v>93</v>
      </c>
      <c r="D20" s="45"/>
      <c r="E20" s="47"/>
      <c r="F20" s="342">
        <v>2113.96</v>
      </c>
      <c r="G20" s="342">
        <v>1250</v>
      </c>
      <c r="H20" s="361">
        <f t="shared" si="0"/>
        <v>3363.96</v>
      </c>
      <c r="I20" s="358"/>
      <c r="J20" s="351"/>
      <c r="K20" s="349"/>
      <c r="L20" s="45"/>
      <c r="M20" s="66" t="s">
        <v>263</v>
      </c>
      <c r="N20" s="45"/>
      <c r="O20" s="45"/>
      <c r="P20" s="47"/>
      <c r="Q20" s="47"/>
      <c r="R20" s="85">
        <v>40</v>
      </c>
      <c r="S20" s="85"/>
    </row>
    <row r="21" spans="2:24" ht="15.75" thickBot="1" x14ac:dyDescent="0.3">
      <c r="B21" s="44"/>
      <c r="C21" s="354" t="s">
        <v>94</v>
      </c>
      <c r="D21" s="45"/>
      <c r="E21" s="47"/>
      <c r="F21" s="343">
        <v>5000</v>
      </c>
      <c r="G21" s="342"/>
      <c r="H21" s="361">
        <f t="shared" si="0"/>
        <v>5000</v>
      </c>
      <c r="I21" s="358"/>
      <c r="J21" s="351"/>
      <c r="K21" s="349"/>
      <c r="L21" s="45"/>
      <c r="M21" s="66" t="s">
        <v>264</v>
      </c>
      <c r="N21" s="45"/>
      <c r="O21" s="45"/>
      <c r="P21" s="47"/>
      <c r="Q21" s="47"/>
      <c r="R21" s="85">
        <v>30</v>
      </c>
      <c r="S21" s="85"/>
    </row>
    <row r="22" spans="2:24" ht="15.75" thickBot="1" x14ac:dyDescent="0.3">
      <c r="B22" s="44"/>
      <c r="C22" s="354" t="s">
        <v>95</v>
      </c>
      <c r="D22" s="45"/>
      <c r="E22" s="47"/>
      <c r="F22" s="342"/>
      <c r="G22" s="342"/>
      <c r="H22" s="361">
        <f t="shared" si="0"/>
        <v>0</v>
      </c>
      <c r="I22" s="358"/>
      <c r="J22" s="351"/>
      <c r="K22" s="349"/>
      <c r="L22" s="45"/>
      <c r="M22" s="66" t="s">
        <v>265</v>
      </c>
      <c r="N22" s="45"/>
      <c r="O22" s="45"/>
      <c r="P22" s="47"/>
      <c r="Q22" s="47"/>
      <c r="R22" s="85">
        <v>20</v>
      </c>
      <c r="S22" s="85"/>
    </row>
    <row r="23" spans="2:24" ht="15.75" thickBot="1" x14ac:dyDescent="0.3">
      <c r="B23" s="44"/>
      <c r="C23" s="355"/>
      <c r="D23" s="5"/>
      <c r="E23" s="5"/>
      <c r="F23" s="344"/>
      <c r="G23" s="345"/>
      <c r="H23" s="362"/>
      <c r="I23" s="359"/>
      <c r="J23" s="351"/>
      <c r="K23" s="349"/>
      <c r="L23" s="66" t="s">
        <v>270</v>
      </c>
      <c r="M23" s="66"/>
      <c r="N23" s="45"/>
      <c r="O23" s="45"/>
      <c r="P23" s="47"/>
      <c r="Q23" s="47"/>
      <c r="R23" s="85"/>
      <c r="S23" s="85"/>
    </row>
    <row r="24" spans="2:24" ht="15.75" thickBot="1" x14ac:dyDescent="0.3">
      <c r="B24" s="32"/>
      <c r="C24" s="356" t="s">
        <v>187</v>
      </c>
      <c r="D24" s="131"/>
      <c r="E24" s="131"/>
      <c r="F24" s="357">
        <f>SUM(F6+F11+F17)</f>
        <v>253595.99999999997</v>
      </c>
      <c r="G24" s="357">
        <f>G6+G11+G17</f>
        <v>288054</v>
      </c>
      <c r="H24" s="363">
        <f>H6+H11+H17</f>
        <v>541650</v>
      </c>
      <c r="I24" s="360">
        <f>I6+I11+I17+I22</f>
        <v>147000</v>
      </c>
      <c r="J24" s="351"/>
      <c r="K24" s="349"/>
      <c r="L24" s="45"/>
      <c r="M24" s="66" t="s">
        <v>263</v>
      </c>
      <c r="N24" s="45"/>
      <c r="O24" s="45"/>
      <c r="P24" s="47"/>
      <c r="Q24" s="47"/>
      <c r="R24" s="85">
        <v>40</v>
      </c>
      <c r="S24" s="85"/>
    </row>
    <row r="25" spans="2:24" ht="16.5" thickTop="1" thickBot="1" x14ac:dyDescent="0.3">
      <c r="B25" s="32"/>
      <c r="C25" s="34"/>
      <c r="D25" s="34"/>
      <c r="E25" s="34"/>
      <c r="F25" s="346"/>
      <c r="G25" s="346"/>
      <c r="H25" s="347"/>
      <c r="I25" s="348"/>
      <c r="J25" s="351"/>
      <c r="K25" s="349"/>
      <c r="L25" s="45"/>
      <c r="M25" s="66" t="s">
        <v>264</v>
      </c>
      <c r="N25" s="45"/>
      <c r="O25" s="45"/>
      <c r="P25" s="47"/>
      <c r="Q25" s="47"/>
      <c r="R25" s="85">
        <v>30</v>
      </c>
      <c r="S25" s="85"/>
    </row>
    <row r="26" spans="2:24" ht="15.75" thickBot="1" x14ac:dyDescent="0.3">
      <c r="B26" s="33"/>
      <c r="C26" s="221"/>
      <c r="G26" s="10"/>
      <c r="H26" s="10"/>
      <c r="J26" s="349"/>
      <c r="K26" s="349"/>
      <c r="L26" s="45"/>
      <c r="M26" s="66" t="s">
        <v>265</v>
      </c>
      <c r="N26" s="45"/>
      <c r="O26" s="45"/>
      <c r="P26" s="47"/>
      <c r="R26" s="85">
        <v>20</v>
      </c>
      <c r="S26" s="89" t="e">
        <f>#REF!</f>
        <v>#REF!</v>
      </c>
    </row>
    <row r="27" spans="2:24" ht="31.5" thickTop="1" thickBot="1" x14ac:dyDescent="0.3">
      <c r="C27" s="225"/>
      <c r="D27" s="225"/>
      <c r="E27" s="225"/>
      <c r="F27" s="225" t="s">
        <v>88</v>
      </c>
      <c r="G27" s="225" t="s">
        <v>210</v>
      </c>
      <c r="H27" s="225" t="s">
        <v>390</v>
      </c>
      <c r="I27" s="226" t="s">
        <v>444</v>
      </c>
      <c r="J27" s="184"/>
      <c r="K27" s="184"/>
      <c r="L27" s="66" t="s">
        <v>271</v>
      </c>
      <c r="M27" s="66"/>
      <c r="N27" s="45"/>
      <c r="O27" s="45"/>
      <c r="P27" s="47"/>
      <c r="R27" s="85"/>
      <c r="S27" s="89" t="e">
        <f t="shared" ref="S27:S38" si="2">S26</f>
        <v>#REF!</v>
      </c>
    </row>
    <row r="28" spans="2:24" ht="76.5" thickTop="1" thickBot="1" x14ac:dyDescent="0.35">
      <c r="B28" s="224" t="s">
        <v>441</v>
      </c>
      <c r="C28" s="37" t="s">
        <v>442</v>
      </c>
      <c r="D28" s="38"/>
      <c r="E28" s="86"/>
      <c r="F28" s="222">
        <v>46</v>
      </c>
      <c r="G28" s="222">
        <v>56</v>
      </c>
      <c r="H28" s="222">
        <f>F28+G28</f>
        <v>102</v>
      </c>
      <c r="I28" s="223">
        <v>50</v>
      </c>
      <c r="J28" s="159"/>
      <c r="K28" s="228"/>
      <c r="L28" s="44"/>
      <c r="M28" s="66" t="s">
        <v>263</v>
      </c>
      <c r="N28" s="45"/>
      <c r="O28" s="45"/>
      <c r="P28" s="47"/>
      <c r="R28" s="85">
        <v>40</v>
      </c>
      <c r="S28" s="89" t="e">
        <f t="shared" si="2"/>
        <v>#REF!</v>
      </c>
    </row>
    <row r="29" spans="2:24" ht="15.75" thickTop="1" x14ac:dyDescent="0.25">
      <c r="B29" s="38"/>
      <c r="C29" s="66" t="s">
        <v>443</v>
      </c>
      <c r="D29" s="45"/>
      <c r="E29" s="47"/>
      <c r="F29" s="207"/>
      <c r="G29" s="207"/>
      <c r="H29" s="207">
        <f>Attendance!X5</f>
        <v>60</v>
      </c>
      <c r="I29" s="208">
        <v>25</v>
      </c>
      <c r="J29" s="94"/>
      <c r="K29" s="94"/>
      <c r="L29" s="44"/>
      <c r="M29" s="66" t="s">
        <v>264</v>
      </c>
      <c r="N29" s="45"/>
      <c r="O29" s="45"/>
      <c r="P29" s="47"/>
      <c r="R29" s="85">
        <v>30</v>
      </c>
      <c r="S29" s="89" t="e">
        <f t="shared" si="2"/>
        <v>#REF!</v>
      </c>
    </row>
    <row r="30" spans="2:24" x14ac:dyDescent="0.25">
      <c r="B30" s="44"/>
      <c r="C30" s="66" t="s">
        <v>603</v>
      </c>
      <c r="D30" s="45"/>
      <c r="E30" s="47"/>
      <c r="F30" s="207"/>
      <c r="G30" s="207"/>
      <c r="H30" s="207">
        <f>Attendance!AF5</f>
        <v>73</v>
      </c>
      <c r="I30" s="208">
        <v>30</v>
      </c>
      <c r="J30" s="94"/>
      <c r="K30" s="94"/>
      <c r="L30" s="44"/>
      <c r="M30" s="66" t="s">
        <v>265</v>
      </c>
      <c r="N30" s="45"/>
      <c r="O30" s="45"/>
      <c r="P30" s="47"/>
      <c r="R30" s="85">
        <v>20</v>
      </c>
      <c r="S30" s="89" t="e">
        <f t="shared" si="2"/>
        <v>#REF!</v>
      </c>
    </row>
    <row r="31" spans="2:24" x14ac:dyDescent="0.25">
      <c r="B31" s="44"/>
      <c r="C31" s="66" t="s">
        <v>86</v>
      </c>
      <c r="D31" s="45"/>
      <c r="E31" s="47"/>
      <c r="F31" s="207"/>
      <c r="G31" s="207"/>
      <c r="H31" s="207">
        <f>Attendance!AL5</f>
        <v>44</v>
      </c>
      <c r="I31" s="208">
        <v>10</v>
      </c>
      <c r="J31" s="94"/>
      <c r="K31" s="94"/>
      <c r="L31" s="71" t="s">
        <v>272</v>
      </c>
      <c r="M31" s="66"/>
      <c r="N31" s="45"/>
      <c r="O31" s="45"/>
      <c r="P31" s="47"/>
      <c r="R31" s="85"/>
      <c r="S31" s="89" t="e">
        <f t="shared" si="2"/>
        <v>#REF!</v>
      </c>
    </row>
    <row r="32" spans="2:24" x14ac:dyDescent="0.25">
      <c r="B32" s="44"/>
      <c r="C32" s="66" t="s">
        <v>99</v>
      </c>
      <c r="D32" s="45"/>
      <c r="E32" s="47"/>
      <c r="F32" s="207"/>
      <c r="G32" s="207"/>
      <c r="H32" s="207">
        <f>Attendance!AM5</f>
        <v>19</v>
      </c>
      <c r="I32" s="208">
        <v>10</v>
      </c>
      <c r="J32" s="94"/>
      <c r="K32" s="94"/>
      <c r="L32" s="44"/>
      <c r="M32" s="66" t="s">
        <v>263</v>
      </c>
      <c r="N32" s="45"/>
      <c r="O32" s="45"/>
      <c r="P32" s="47"/>
      <c r="R32" s="85">
        <v>40</v>
      </c>
      <c r="S32" s="89" t="e">
        <f t="shared" si="2"/>
        <v>#REF!</v>
      </c>
    </row>
    <row r="33" spans="2:19" ht="15.75" thickBot="1" x14ac:dyDescent="0.3">
      <c r="B33" s="44"/>
      <c r="C33" s="62"/>
      <c r="D33" s="17"/>
      <c r="E33" s="63"/>
      <c r="F33" s="207"/>
      <c r="G33" s="207"/>
      <c r="H33" s="207"/>
      <c r="I33" s="208"/>
      <c r="J33" s="94"/>
      <c r="K33" s="94"/>
      <c r="L33" s="44"/>
      <c r="M33" s="66" t="s">
        <v>264</v>
      </c>
      <c r="N33" s="45"/>
      <c r="O33" s="45"/>
      <c r="P33" s="47"/>
      <c r="R33" s="85">
        <v>30</v>
      </c>
      <c r="S33" s="89" t="e">
        <f t="shared" si="2"/>
        <v>#REF!</v>
      </c>
    </row>
    <row r="34" spans="2:19" ht="15.75" customHeight="1" thickBot="1" x14ac:dyDescent="0.3">
      <c r="B34" s="61"/>
      <c r="C34" s="427" t="s">
        <v>445</v>
      </c>
      <c r="D34" s="428"/>
      <c r="E34" s="212"/>
      <c r="F34" s="210"/>
      <c r="G34" s="206"/>
      <c r="H34" s="206">
        <f>SUM(H29:H33)</f>
        <v>196</v>
      </c>
      <c r="I34" s="213">
        <f>SUM(I29:I33)</f>
        <v>75</v>
      </c>
      <c r="J34" s="94"/>
      <c r="K34" s="94"/>
      <c r="L34" s="44"/>
      <c r="M34" s="66" t="s">
        <v>265</v>
      </c>
      <c r="N34" s="45"/>
      <c r="O34" s="45"/>
      <c r="P34" s="47"/>
      <c r="R34" s="85">
        <v>20</v>
      </c>
      <c r="S34" s="89" t="e">
        <f t="shared" si="2"/>
        <v>#REF!</v>
      </c>
    </row>
    <row r="35" spans="2:19" ht="15.75" thickBot="1" x14ac:dyDescent="0.3">
      <c r="B35" s="211"/>
      <c r="C35" s="209"/>
      <c r="D35" s="209"/>
      <c r="E35" s="209"/>
      <c r="J35" s="94"/>
      <c r="K35" s="94"/>
      <c r="L35" s="71" t="s">
        <v>273</v>
      </c>
      <c r="M35" s="66"/>
      <c r="N35" s="45"/>
      <c r="O35" s="45"/>
      <c r="P35" s="47"/>
      <c r="R35" s="85"/>
      <c r="S35" s="89" t="e">
        <f t="shared" si="2"/>
        <v>#REF!</v>
      </c>
    </row>
    <row r="36" spans="2:19" x14ac:dyDescent="0.25">
      <c r="B36" s="209"/>
      <c r="L36" s="44"/>
      <c r="M36" s="66" t="s">
        <v>263</v>
      </c>
      <c r="N36" s="45"/>
      <c r="O36" s="45"/>
      <c r="P36" s="47"/>
      <c r="R36" s="85">
        <v>40</v>
      </c>
      <c r="S36" s="89" t="e">
        <f t="shared" si="2"/>
        <v>#REF!</v>
      </c>
    </row>
    <row r="37" spans="2:19" x14ac:dyDescent="0.25">
      <c r="L37" s="44"/>
      <c r="M37" s="66" t="s">
        <v>264</v>
      </c>
      <c r="N37" s="45"/>
      <c r="O37" s="45"/>
      <c r="P37" s="47"/>
      <c r="R37" s="85">
        <v>30</v>
      </c>
      <c r="S37" s="89" t="e">
        <f t="shared" si="2"/>
        <v>#REF!</v>
      </c>
    </row>
    <row r="38" spans="2:19" x14ac:dyDescent="0.25">
      <c r="L38" s="44"/>
      <c r="M38" s="66" t="s">
        <v>265</v>
      </c>
      <c r="N38" s="45"/>
      <c r="O38" s="45"/>
      <c r="P38" s="47"/>
      <c r="R38" s="85">
        <v>20</v>
      </c>
      <c r="S38" s="89" t="e">
        <f t="shared" si="2"/>
        <v>#REF!</v>
      </c>
    </row>
  </sheetData>
  <sheetProtection selectLockedCells="1"/>
  <mergeCells count="4">
    <mergeCell ref="R4:R5"/>
    <mergeCell ref="C34:D34"/>
    <mergeCell ref="J10:K10"/>
    <mergeCell ref="C5:E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1"/>
  <sheetViews>
    <sheetView tabSelected="1" topLeftCell="B1" workbookViewId="0">
      <selection activeCell="C10" sqref="C10"/>
    </sheetView>
  </sheetViews>
  <sheetFormatPr defaultRowHeight="15" x14ac:dyDescent="0.25"/>
  <cols>
    <col min="2" max="2" width="15.42578125" customWidth="1"/>
    <col min="3" max="3" width="8.7109375" customWidth="1"/>
    <col min="4" max="4" width="2.140625" hidden="1" customWidth="1"/>
    <col min="5" max="5" width="18.140625" customWidth="1"/>
    <col min="6" max="6" width="14.28515625" customWidth="1"/>
    <col min="7" max="7" width="11.85546875" customWidth="1"/>
    <col min="8" max="9" width="13.85546875" customWidth="1"/>
    <col min="10" max="10" width="15.85546875" customWidth="1"/>
    <col min="11" max="11" width="15.42578125" customWidth="1"/>
    <col min="12" max="12" width="15.28515625" customWidth="1"/>
    <col min="13" max="13" width="16.42578125" customWidth="1"/>
    <col min="14" max="14" width="0.140625" customWidth="1"/>
    <col min="15" max="15" width="18.140625" customWidth="1"/>
    <col min="16" max="16" width="16.5703125" customWidth="1"/>
    <col min="18" max="18" width="13.28515625" customWidth="1"/>
    <col min="19" max="19" width="12.85546875" customWidth="1"/>
    <col min="20" max="20" width="13.42578125" customWidth="1"/>
    <col min="21" max="21" width="13.140625" customWidth="1"/>
  </cols>
  <sheetData>
    <row r="2" spans="1:22" ht="15.75" thickBot="1" x14ac:dyDescent="0.3"/>
    <row r="3" spans="1:22" ht="34.5" customHeight="1" thickTop="1" thickBot="1" x14ac:dyDescent="0.55000000000000004">
      <c r="A3" s="5"/>
      <c r="B3" s="48"/>
      <c r="C3" s="49"/>
      <c r="D3" s="116" t="s">
        <v>208</v>
      </c>
      <c r="E3" s="140" t="s">
        <v>440</v>
      </c>
      <c r="F3" s="49"/>
      <c r="G3" s="49"/>
      <c r="H3" s="49"/>
      <c r="I3" s="49"/>
      <c r="J3" s="49"/>
      <c r="K3" s="49"/>
      <c r="L3" s="205"/>
      <c r="M3" s="242"/>
      <c r="N3" s="242"/>
      <c r="O3" s="242"/>
      <c r="P3" s="242"/>
      <c r="Q3" s="314"/>
    </row>
    <row r="4" spans="1:22" ht="15" customHeight="1" x14ac:dyDescent="0.25">
      <c r="B4" s="13"/>
      <c r="C4" s="15"/>
      <c r="D4" s="13"/>
      <c r="E4" s="324"/>
      <c r="F4" s="14"/>
      <c r="G4" s="15"/>
      <c r="H4" s="13"/>
      <c r="I4" s="14"/>
      <c r="J4" s="14"/>
      <c r="K4" s="13"/>
      <c r="L4" s="125"/>
      <c r="M4" s="200"/>
      <c r="N4" s="201"/>
      <c r="O4" s="243"/>
      <c r="P4" s="433" t="s">
        <v>539</v>
      </c>
    </row>
    <row r="5" spans="1:22" x14ac:dyDescent="0.25">
      <c r="B5" s="214"/>
      <c r="C5" s="109"/>
      <c r="D5" s="32"/>
      <c r="E5" s="125"/>
      <c r="F5" s="5"/>
      <c r="G5" s="5"/>
      <c r="H5" s="32"/>
      <c r="I5" s="5"/>
      <c r="J5" s="5"/>
      <c r="K5" s="32"/>
      <c r="L5" s="125"/>
      <c r="M5" s="200"/>
      <c r="N5" s="201"/>
      <c r="O5" s="243"/>
      <c r="P5" s="434"/>
    </row>
    <row r="6" spans="1:22" ht="77.25" customHeight="1" x14ac:dyDescent="0.3">
      <c r="B6" s="215" t="s">
        <v>542</v>
      </c>
      <c r="C6" s="109"/>
      <c r="D6" s="32"/>
      <c r="E6" s="312" t="s">
        <v>541</v>
      </c>
      <c r="F6" s="312" t="s">
        <v>213</v>
      </c>
      <c r="G6" s="309"/>
      <c r="H6" s="311" t="s">
        <v>536</v>
      </c>
      <c r="I6" s="240"/>
      <c r="J6" s="160"/>
      <c r="K6" s="313" t="s">
        <v>538</v>
      </c>
      <c r="L6" s="124" t="s">
        <v>226</v>
      </c>
      <c r="M6" s="202" t="s">
        <v>540</v>
      </c>
      <c r="N6" s="201"/>
      <c r="O6" s="315" t="s">
        <v>612</v>
      </c>
      <c r="P6" s="434"/>
    </row>
    <row r="7" spans="1:22" ht="16.5" thickBot="1" x14ac:dyDescent="0.3">
      <c r="B7" s="33"/>
      <c r="C7" s="136"/>
      <c r="D7" s="32"/>
      <c r="E7" s="109"/>
      <c r="F7" s="4" t="s">
        <v>211</v>
      </c>
      <c r="G7" s="138"/>
      <c r="H7" s="318"/>
      <c r="I7" s="435" t="s">
        <v>446</v>
      </c>
      <c r="J7" s="435" t="s">
        <v>447</v>
      </c>
      <c r="K7" s="437" t="s">
        <v>212</v>
      </c>
      <c r="L7" s="139" t="s">
        <v>392</v>
      </c>
      <c r="M7" s="203" t="s">
        <v>393</v>
      </c>
      <c r="N7" s="204"/>
      <c r="O7" s="243"/>
      <c r="P7" s="434"/>
      <c r="S7" t="s">
        <v>613</v>
      </c>
      <c r="T7" t="s">
        <v>609</v>
      </c>
      <c r="U7" t="s">
        <v>610</v>
      </c>
      <c r="V7" t="s">
        <v>153</v>
      </c>
    </row>
    <row r="8" spans="1:22" ht="30" customHeight="1" thickBot="1" x14ac:dyDescent="0.3">
      <c r="B8" s="13"/>
      <c r="C8" s="15"/>
      <c r="D8" s="5"/>
      <c r="E8" s="137"/>
      <c r="F8" s="323" t="s">
        <v>535</v>
      </c>
      <c r="G8" s="322" t="s">
        <v>84</v>
      </c>
      <c r="H8" s="319" t="s">
        <v>537</v>
      </c>
      <c r="I8" s="436"/>
      <c r="J8" s="436"/>
      <c r="K8" s="434"/>
      <c r="L8" s="125"/>
      <c r="M8" s="200"/>
      <c r="N8" s="201"/>
      <c r="O8" s="243"/>
      <c r="P8" s="434"/>
      <c r="R8" s="160" t="s">
        <v>611</v>
      </c>
      <c r="S8" s="364">
        <f>C15/C15</f>
        <v>1</v>
      </c>
      <c r="U8" s="160"/>
      <c r="V8" s="160"/>
    </row>
    <row r="9" spans="1:22" x14ac:dyDescent="0.25">
      <c r="B9" s="110" t="s">
        <v>394</v>
      </c>
      <c r="C9" s="177">
        <f>'Project Cost'!H6</f>
        <v>242831.53999999998</v>
      </c>
      <c r="D9" s="47"/>
      <c r="E9" s="37" t="s">
        <v>217</v>
      </c>
      <c r="F9" s="38"/>
      <c r="G9" s="86"/>
      <c r="H9" s="320"/>
      <c r="I9" s="47"/>
      <c r="J9" s="44"/>
      <c r="K9" s="307"/>
      <c r="L9" s="218"/>
      <c r="M9" s="216"/>
      <c r="N9" s="28"/>
      <c r="O9" s="47"/>
      <c r="P9" s="217"/>
      <c r="R9" s="329" t="s">
        <v>608</v>
      </c>
      <c r="S9" s="364">
        <f>I10/C15</f>
        <v>1.2102781814579757</v>
      </c>
      <c r="T9" s="329">
        <f>(H10+F10+G10)/C15</f>
        <v>4.1614233758087975</v>
      </c>
      <c r="U9" s="329">
        <f>J10/C15</f>
        <v>0.34579376613085022</v>
      </c>
    </row>
    <row r="10" spans="1:22" x14ac:dyDescent="0.25">
      <c r="B10" s="110" t="s">
        <v>396</v>
      </c>
      <c r="C10" s="177">
        <f>'Project Cost'!H16</f>
        <v>39781.81</v>
      </c>
      <c r="D10" s="47"/>
      <c r="E10" s="26"/>
      <c r="F10" s="94">
        <f>'Social Values'!D8</f>
        <v>888888</v>
      </c>
      <c r="G10" s="97">
        <f>'Social Values'!H8</f>
        <v>103950</v>
      </c>
      <c r="H10" s="321">
        <f>'Social Values'!$L$18</f>
        <v>835670.00000000012</v>
      </c>
      <c r="I10" s="306">
        <f>'Social Values'!$L$17</f>
        <v>531790</v>
      </c>
      <c r="J10" s="330">
        <f>'Social Values'!L19</f>
        <v>151940</v>
      </c>
      <c r="K10" s="308">
        <f>'Social Values'!S14</f>
        <v>17540</v>
      </c>
      <c r="L10" s="219">
        <f>SUM(F10:K10)</f>
        <v>2529778</v>
      </c>
      <c r="M10" s="220">
        <f>L10/C15</f>
        <v>5.7574138613595496</v>
      </c>
      <c r="N10" s="28"/>
      <c r="O10" s="316">
        <f>L10/(C15+C16)</f>
        <v>4.6705030924028428</v>
      </c>
      <c r="P10" s="220">
        <f>L10/('Project Cost'!I24*2)</f>
        <v>8.6046870748299327</v>
      </c>
      <c r="R10" s="329"/>
      <c r="S10" s="329"/>
      <c r="T10" s="329"/>
      <c r="U10" s="329"/>
    </row>
    <row r="11" spans="1:22" x14ac:dyDescent="0.25">
      <c r="B11" s="110" t="s">
        <v>83</v>
      </c>
      <c r="C11" s="177">
        <f>'Project Cost'!H12</f>
        <v>43800</v>
      </c>
      <c r="D11" s="47"/>
      <c r="E11" s="26" t="s">
        <v>218</v>
      </c>
      <c r="F11" s="94"/>
      <c r="G11" s="97"/>
      <c r="H11" s="321"/>
      <c r="I11" s="306"/>
      <c r="J11" s="97"/>
      <c r="K11" s="308"/>
      <c r="L11" s="218"/>
      <c r="M11" s="220"/>
      <c r="N11" s="28"/>
      <c r="O11" s="47"/>
      <c r="P11" s="220"/>
    </row>
    <row r="12" spans="1:22" x14ac:dyDescent="0.25">
      <c r="B12" s="110" t="s">
        <v>84</v>
      </c>
      <c r="C12" s="177">
        <f>'Project Cost'!H13</f>
        <v>39496.5</v>
      </c>
      <c r="D12" s="47"/>
      <c r="E12" s="26" t="s">
        <v>214</v>
      </c>
      <c r="F12" s="94">
        <f>'Social Values'!D16</f>
        <v>1022221.2</v>
      </c>
      <c r="G12" s="97">
        <f>'Social Values'!H17</f>
        <v>340186</v>
      </c>
      <c r="H12" s="321">
        <f>'Social Values'!$L$18</f>
        <v>835670.00000000012</v>
      </c>
      <c r="I12" s="306">
        <f>'Social Values'!$L$17</f>
        <v>531790</v>
      </c>
      <c r="J12" s="97">
        <f>'Social Values'!L19</f>
        <v>151940</v>
      </c>
      <c r="K12" s="308">
        <f>'Social Values'!S19</f>
        <v>19294</v>
      </c>
      <c r="L12" s="219">
        <f>SUM(F12:K12)</f>
        <v>2901101.2</v>
      </c>
      <c r="M12" s="220">
        <f>L12/C15</f>
        <v>6.6024924962138272</v>
      </c>
      <c r="N12" s="28"/>
      <c r="O12" s="316">
        <f>L12/(C15+C16)</f>
        <v>5.3560439398135333</v>
      </c>
      <c r="P12" s="220">
        <f>L12/('Project Cost'!I24*2)</f>
        <v>9.8676911564625858</v>
      </c>
      <c r="S12" t="s">
        <v>613</v>
      </c>
      <c r="T12" t="s">
        <v>609</v>
      </c>
      <c r="U12" t="s">
        <v>610</v>
      </c>
      <c r="V12" s="332"/>
    </row>
    <row r="13" spans="1:22" x14ac:dyDescent="0.25">
      <c r="B13" s="110" t="s">
        <v>86</v>
      </c>
      <c r="C13" s="177">
        <f>'Project Cost'!H14</f>
        <v>29230</v>
      </c>
      <c r="D13" s="47"/>
      <c r="E13" s="26" t="s">
        <v>215</v>
      </c>
      <c r="F13" s="94">
        <f>'Social Values'!D17</f>
        <v>666666</v>
      </c>
      <c r="G13" s="97">
        <f>'Social Values'!H18</f>
        <v>77962.5</v>
      </c>
      <c r="H13" s="321">
        <f>'Social Values'!$L$22</f>
        <v>470064.37500000006</v>
      </c>
      <c r="I13" s="306">
        <f>'Social Values'!$L$21</f>
        <v>299131.875</v>
      </c>
      <c r="J13" s="97">
        <f>'Social Values'!L23</f>
        <v>85466.25</v>
      </c>
      <c r="K13" s="308">
        <f>'Social Values'!S20</f>
        <v>15786</v>
      </c>
      <c r="L13" s="219">
        <f>SUM(F13:K13)</f>
        <v>1615077</v>
      </c>
      <c r="M13" s="220">
        <f>L13/C15</f>
        <v>3.6756848652186069</v>
      </c>
      <c r="N13" s="28"/>
      <c r="O13" s="316">
        <f>L13/(C15+C16)</f>
        <v>2.98177236222653</v>
      </c>
      <c r="P13" s="220">
        <f>L13/('Project Cost'!I24*2)</f>
        <v>5.493459183673469</v>
      </c>
      <c r="R13" s="331" t="s">
        <v>611</v>
      </c>
      <c r="S13" s="329">
        <v>1</v>
      </c>
    </row>
    <row r="14" spans="1:22" x14ac:dyDescent="0.25">
      <c r="B14" s="110" t="s">
        <v>85</v>
      </c>
      <c r="C14" s="177">
        <f>'Project Cost'!H15</f>
        <v>44255</v>
      </c>
      <c r="D14" s="47"/>
      <c r="E14" s="28"/>
      <c r="F14" s="28"/>
      <c r="G14" s="44"/>
      <c r="H14" s="320"/>
      <c r="I14" s="47"/>
      <c r="J14" s="44"/>
      <c r="K14" s="307"/>
      <c r="L14" s="218"/>
      <c r="M14" s="216"/>
      <c r="N14" s="28"/>
      <c r="O14" s="47"/>
      <c r="P14" s="217"/>
      <c r="R14" s="329" t="s">
        <v>608</v>
      </c>
      <c r="S14" s="329">
        <f>I10/('Project Cost'!I24*2)</f>
        <v>1.8088095238095239</v>
      </c>
      <c r="T14" s="329">
        <f>(H10+F10+G10)/('Project Cost'!I24*2)</f>
        <v>6.2194149659863944</v>
      </c>
      <c r="U14" s="329">
        <f>J10/('Project Cost'!I24*2)</f>
        <v>0.51680272108843539</v>
      </c>
    </row>
    <row r="15" spans="1:22" x14ac:dyDescent="0.25">
      <c r="B15" s="110" t="s">
        <v>216</v>
      </c>
      <c r="C15" s="108">
        <f>SUM(C9:C14)</f>
        <v>439394.85</v>
      </c>
      <c r="D15" s="47"/>
      <c r="E15" s="28"/>
      <c r="F15" s="28"/>
      <c r="G15" s="44"/>
      <c r="H15" s="320"/>
      <c r="I15" s="47"/>
      <c r="J15" s="44"/>
      <c r="K15" s="307"/>
      <c r="L15" s="218"/>
      <c r="M15" s="216"/>
      <c r="N15" s="28"/>
      <c r="O15" s="47"/>
      <c r="P15" s="217"/>
      <c r="R15" s="329"/>
      <c r="S15" s="329"/>
      <c r="T15" s="329"/>
      <c r="U15" s="329"/>
    </row>
    <row r="16" spans="1:22" ht="15.75" thickBot="1" x14ac:dyDescent="0.3">
      <c r="B16" s="178" t="s">
        <v>395</v>
      </c>
      <c r="C16" s="179">
        <f>'Project Cost'!H17</f>
        <v>102255.15</v>
      </c>
      <c r="D16" s="34"/>
      <c r="E16" s="33"/>
      <c r="F16" s="34"/>
      <c r="G16" s="34"/>
      <c r="H16" s="137"/>
      <c r="I16" s="34"/>
      <c r="J16" s="34"/>
      <c r="K16" s="137"/>
      <c r="L16" s="137"/>
      <c r="M16" s="136"/>
      <c r="N16" s="34"/>
      <c r="O16" s="317"/>
      <c r="P16" s="227"/>
      <c r="S16" s="329"/>
    </row>
    <row r="33" spans="2:3" x14ac:dyDescent="0.25">
      <c r="B33" t="s">
        <v>394</v>
      </c>
      <c r="C33" s="3">
        <f t="shared" ref="C33:C38" si="0">C9</f>
        <v>242831.53999999998</v>
      </c>
    </row>
    <row r="34" spans="2:3" x14ac:dyDescent="0.25">
      <c r="B34" t="s">
        <v>396</v>
      </c>
      <c r="C34" s="3">
        <f t="shared" si="0"/>
        <v>39781.81</v>
      </c>
    </row>
    <row r="35" spans="2:3" x14ac:dyDescent="0.25">
      <c r="B35" t="s">
        <v>83</v>
      </c>
      <c r="C35" s="3">
        <f t="shared" si="0"/>
        <v>43800</v>
      </c>
    </row>
    <row r="36" spans="2:3" x14ac:dyDescent="0.25">
      <c r="B36" t="s">
        <v>84</v>
      </c>
      <c r="C36" s="3">
        <f t="shared" si="0"/>
        <v>39496.5</v>
      </c>
    </row>
    <row r="37" spans="2:3" x14ac:dyDescent="0.25">
      <c r="B37" t="s">
        <v>86</v>
      </c>
      <c r="C37" s="3">
        <f t="shared" si="0"/>
        <v>29230</v>
      </c>
    </row>
    <row r="38" spans="2:3" x14ac:dyDescent="0.25">
      <c r="B38" t="s">
        <v>85</v>
      </c>
      <c r="C38" s="3">
        <f t="shared" si="0"/>
        <v>44255</v>
      </c>
    </row>
    <row r="39" spans="2:3" x14ac:dyDescent="0.25">
      <c r="B39" t="s">
        <v>395</v>
      </c>
      <c r="C39" s="3">
        <f>C16</f>
        <v>102255.15</v>
      </c>
    </row>
    <row r="41" spans="2:3" x14ac:dyDescent="0.25">
      <c r="B41" t="s">
        <v>216</v>
      </c>
      <c r="C41" s="3">
        <f>SUM(C33:C39)</f>
        <v>541650</v>
      </c>
    </row>
  </sheetData>
  <sheetProtection selectLockedCells="1"/>
  <mergeCells count="4">
    <mergeCell ref="P4:P8"/>
    <mergeCell ref="I7:I8"/>
    <mergeCell ref="J7:J8"/>
    <mergeCell ref="K7:K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85"/>
  <sheetViews>
    <sheetView topLeftCell="Q49" workbookViewId="0">
      <selection activeCell="L4" sqref="L4"/>
    </sheetView>
  </sheetViews>
  <sheetFormatPr defaultRowHeight="15" x14ac:dyDescent="0.25"/>
  <sheetData>
    <row r="3" spans="2:21" ht="46.5" x14ac:dyDescent="0.7">
      <c r="B3" s="171" t="s">
        <v>361</v>
      </c>
      <c r="H3" s="438" t="s">
        <v>616</v>
      </c>
      <c r="I3" s="438"/>
      <c r="J3" s="438"/>
      <c r="K3" s="438"/>
      <c r="L3" s="438"/>
      <c r="M3" s="438"/>
      <c r="N3" s="438"/>
    </row>
    <row r="4" spans="2:21" ht="33.75" customHeight="1" x14ac:dyDescent="0.4">
      <c r="B4" s="1" t="s">
        <v>461</v>
      </c>
    </row>
    <row r="7" spans="2:21" x14ac:dyDescent="0.25">
      <c r="U7" s="2"/>
    </row>
    <row r="52" spans="1:1" ht="33" customHeight="1" x14ac:dyDescent="0.4">
      <c r="A52" s="1" t="s">
        <v>509</v>
      </c>
    </row>
    <row r="85" spans="3:3" ht="26.25" x14ac:dyDescent="0.4">
      <c r="C85" s="1" t="s">
        <v>462</v>
      </c>
    </row>
  </sheetData>
  <mergeCells count="1">
    <mergeCell ref="H3:N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8:A130"/>
  <sheetViews>
    <sheetView workbookViewId="0">
      <selection activeCell="E13" sqref="E13"/>
    </sheetView>
  </sheetViews>
  <sheetFormatPr defaultRowHeight="15" x14ac:dyDescent="0.25"/>
  <sheetData>
    <row r="118" spans="1:1" x14ac:dyDescent="0.25">
      <c r="A118">
        <f>'Input Volunteers'!A123</f>
        <v>0</v>
      </c>
    </row>
    <row r="119" spans="1:1" x14ac:dyDescent="0.25">
      <c r="A119">
        <f>'Input Volunteers'!A124</f>
        <v>0</v>
      </c>
    </row>
    <row r="120" spans="1:1" x14ac:dyDescent="0.25">
      <c r="A120">
        <f>'Input Volunteers'!A125</f>
        <v>0</v>
      </c>
    </row>
    <row r="121" spans="1:1" x14ac:dyDescent="0.25">
      <c r="A121">
        <f>'Input Volunteers'!A126</f>
        <v>0</v>
      </c>
    </row>
    <row r="122" spans="1:1" x14ac:dyDescent="0.25">
      <c r="A122">
        <f>'Input Volunteers'!A127</f>
        <v>0</v>
      </c>
    </row>
    <row r="123" spans="1:1" x14ac:dyDescent="0.25">
      <c r="A123">
        <f>'Input Volunteers'!A128</f>
        <v>0</v>
      </c>
    </row>
    <row r="124" spans="1:1" x14ac:dyDescent="0.25">
      <c r="A124">
        <f>'Input Volunteers'!A129</f>
        <v>0</v>
      </c>
    </row>
    <row r="125" spans="1:1" x14ac:dyDescent="0.25">
      <c r="A125">
        <f>'Input Volunteers'!A130</f>
        <v>0</v>
      </c>
    </row>
    <row r="126" spans="1:1" x14ac:dyDescent="0.25">
      <c r="A126">
        <f>'Input Volunteers'!A131</f>
        <v>0</v>
      </c>
    </row>
    <row r="127" spans="1:1" x14ac:dyDescent="0.25">
      <c r="A127">
        <f>'Input Volunteers'!A132</f>
        <v>0</v>
      </c>
    </row>
    <row r="128" spans="1:1" x14ac:dyDescent="0.25">
      <c r="A128">
        <f>'Input Volunteers'!A133</f>
        <v>0</v>
      </c>
    </row>
    <row r="129" spans="1:1" x14ac:dyDescent="0.25">
      <c r="A129">
        <f>'Input Volunteers'!A134</f>
        <v>0</v>
      </c>
    </row>
    <row r="130" spans="1:1" x14ac:dyDescent="0.25">
      <c r="A130">
        <f>'Input Volunteers'!A135</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Input Volunteers</vt:lpstr>
      <vt:lpstr>Attendance</vt:lpstr>
      <vt:lpstr>Volunteer Exp</vt:lpstr>
      <vt:lpstr>Client contacts</vt:lpstr>
      <vt:lpstr>Volunteers Summary</vt:lpstr>
      <vt:lpstr>Social Values</vt:lpstr>
      <vt:lpstr>Project Cost</vt:lpstr>
      <vt:lpstr>SROI</vt:lpstr>
      <vt:lpstr>Summary Charts</vt: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dc:creator>
  <cp:lastModifiedBy>Graham</cp:lastModifiedBy>
  <cp:lastPrinted>2014-06-08T17:45:25Z</cp:lastPrinted>
  <dcterms:created xsi:type="dcterms:W3CDTF">2013-07-09T11:12:14Z</dcterms:created>
  <dcterms:modified xsi:type="dcterms:W3CDTF">2014-07-18T12:25:51Z</dcterms:modified>
</cp:coreProperties>
</file>